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D56124EA-4658-4A29-BA8C-F0EDBF05B68B}"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DUNG'!$A$1:$N$23</definedName>
    <definedName name="_xlnm.Print_Area" localSheetId="0">NGHIEN!$A$1:$AN$27</definedName>
    <definedName name="_xlnm.Print_Area" localSheetId="3">'SAU CAI'!$A$1:$K$16</definedName>
    <definedName name="_xlnm.Print_Area" localSheetId="1">'SU DUNG'!$A$1:$AC$25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8" i="14" l="1"/>
  <c r="T9" i="14"/>
  <c r="T10" i="14"/>
  <c r="T11" i="14"/>
  <c r="T12" i="14"/>
  <c r="T13" i="14"/>
  <c r="T14" i="14"/>
  <c r="T15" i="14"/>
  <c r="T16" i="14"/>
  <c r="T17" i="14"/>
  <c r="T18" i="14"/>
  <c r="T19" i="14"/>
  <c r="T20" i="14"/>
  <c r="T21" i="14"/>
  <c r="T22" i="14"/>
  <c r="T7" i="14"/>
  <c r="E7" i="11"/>
  <c r="R16" i="9" l="1"/>
  <c r="N9" i="9"/>
  <c r="R9" i="9" s="1"/>
  <c r="N10" i="9"/>
  <c r="R10" i="9" s="1"/>
  <c r="N11" i="9"/>
  <c r="R11" i="9" s="1"/>
  <c r="N12" i="9"/>
  <c r="R12" i="9" s="1"/>
  <c r="N13" i="9"/>
  <c r="R13" i="9" s="1"/>
  <c r="N14" i="9"/>
  <c r="R14" i="9" s="1"/>
  <c r="N15" i="9"/>
  <c r="R15" i="9" s="1"/>
  <c r="N16" i="9"/>
  <c r="N17" i="9"/>
  <c r="R17" i="9" s="1"/>
  <c r="N18" i="9"/>
  <c r="R18" i="9" s="1"/>
  <c r="N19" i="9"/>
  <c r="R19" i="9" s="1"/>
  <c r="N20" i="9"/>
  <c r="R20" i="9" s="1"/>
  <c r="N21" i="9"/>
  <c r="R21" i="9" s="1"/>
  <c r="N22" i="9"/>
  <c r="R22" i="9" s="1"/>
  <c r="E22" i="14" l="1"/>
  <c r="E6" i="3" l="1"/>
  <c r="N6" i="3" s="1"/>
  <c r="F22" i="14"/>
  <c r="J22" i="14" s="1"/>
  <c r="K22" i="14" s="1"/>
  <c r="L8" i="13"/>
  <c r="L9" i="13"/>
  <c r="L10" i="13"/>
  <c r="L11" i="13"/>
  <c r="O21" i="14"/>
  <c r="P21" i="14" s="1"/>
  <c r="N21" i="14"/>
  <c r="F21" i="14"/>
  <c r="J21" i="14" s="1"/>
  <c r="K21" i="14" s="1"/>
  <c r="F10" i="14"/>
  <c r="F11" i="14"/>
  <c r="F13" i="14"/>
  <c r="F16" i="14"/>
  <c r="F19" i="14"/>
  <c r="G22" i="14" l="1"/>
  <c r="I22" i="14"/>
  <c r="I21" i="14"/>
  <c r="F23" i="14"/>
  <c r="H23" i="14"/>
  <c r="L23" i="14"/>
  <c r="M23" i="14"/>
  <c r="Q23" i="14"/>
  <c r="R23" i="14"/>
  <c r="C23"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2" i="14"/>
  <c r="O7" i="14"/>
  <c r="P7" i="14" s="1"/>
  <c r="D13" i="12"/>
  <c r="F13" i="12"/>
  <c r="G13" i="12"/>
  <c r="H13" i="12"/>
  <c r="C13" i="12"/>
  <c r="E8" i="12"/>
  <c r="I8" i="12" s="1"/>
  <c r="E9" i="12"/>
  <c r="I9" i="12" s="1"/>
  <c r="E10" i="12"/>
  <c r="I10" i="12" s="1"/>
  <c r="E11" i="12"/>
  <c r="I11" i="12" s="1"/>
  <c r="E12" i="12"/>
  <c r="I12" i="12" s="1"/>
  <c r="E7" i="12"/>
  <c r="I7" i="12" s="1"/>
  <c r="P8" i="13"/>
  <c r="P9" i="13"/>
  <c r="P10" i="13"/>
  <c r="P11" i="13"/>
  <c r="L12" i="13"/>
  <c r="I8" i="13"/>
  <c r="I9" i="13"/>
  <c r="D12" i="13"/>
  <c r="E12" i="13"/>
  <c r="F12" i="13"/>
  <c r="G12" i="13"/>
  <c r="H12" i="13"/>
  <c r="J12" i="13"/>
  <c r="K12" i="13"/>
  <c r="M12" i="13"/>
  <c r="N12" i="13"/>
  <c r="O12" i="13"/>
  <c r="C12" i="13"/>
  <c r="P8" i="7"/>
  <c r="E8" i="7"/>
  <c r="I8" i="7" s="1"/>
  <c r="I13" i="12" l="1"/>
  <c r="S23" i="14"/>
  <c r="E13" i="12"/>
  <c r="Q8" i="13"/>
  <c r="Q9" i="13"/>
  <c r="Q8" i="7"/>
  <c r="I23" i="14"/>
  <c r="N23" i="14"/>
  <c r="J23" i="14"/>
  <c r="K23" i="14" s="1"/>
  <c r="O23" i="14"/>
  <c r="P23"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N7" i="11"/>
  <c r="D22" i="11"/>
  <c r="F22" i="11"/>
  <c r="G22" i="11"/>
  <c r="H22" i="11"/>
  <c r="I22" i="11"/>
  <c r="J22" i="11"/>
  <c r="K22" i="11"/>
  <c r="L22" i="11"/>
  <c r="M22" i="11"/>
  <c r="C22" i="11"/>
  <c r="AA9" i="9"/>
  <c r="AA10" i="9"/>
  <c r="AA11" i="9"/>
  <c r="AA12" i="9"/>
  <c r="AA13" i="9"/>
  <c r="AA14" i="9"/>
  <c r="AA15" i="9"/>
  <c r="AA16" i="9"/>
  <c r="AA17" i="9"/>
  <c r="AA18" i="9"/>
  <c r="AA19" i="9"/>
  <c r="AA20" i="9"/>
  <c r="AA21" i="9"/>
  <c r="AA22"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8" i="9"/>
  <c r="N8" i="9"/>
  <c r="L23" i="9"/>
  <c r="D23" i="9"/>
  <c r="F23" i="9"/>
  <c r="G23" i="9"/>
  <c r="H23" i="9"/>
  <c r="K23" i="9"/>
  <c r="M23" i="9"/>
  <c r="O23" i="9"/>
  <c r="P23" i="9"/>
  <c r="Q23" i="9"/>
  <c r="S23" i="9"/>
  <c r="T23" i="9"/>
  <c r="V23" i="9"/>
  <c r="W23" i="9"/>
  <c r="X23" i="9"/>
  <c r="C23" i="9"/>
  <c r="E9" i="9"/>
  <c r="I9" i="9" s="1"/>
  <c r="J9" i="9" s="1"/>
  <c r="E10" i="9"/>
  <c r="I10" i="9" s="1"/>
  <c r="E11" i="9"/>
  <c r="E12" i="9"/>
  <c r="I12" i="9" s="1"/>
  <c r="J12" i="9" s="1"/>
  <c r="E13" i="9"/>
  <c r="I13" i="9" s="1"/>
  <c r="J13" i="9" s="1"/>
  <c r="E14" i="9"/>
  <c r="I14" i="9" s="1"/>
  <c r="E15" i="9"/>
  <c r="E16" i="9"/>
  <c r="AB16" i="9" s="1"/>
  <c r="E17" i="9"/>
  <c r="I17" i="9" s="1"/>
  <c r="E18" i="9"/>
  <c r="I18" i="9" s="1"/>
  <c r="J18" i="9" s="1"/>
  <c r="E19" i="9"/>
  <c r="E20" i="9"/>
  <c r="I20" i="9" s="1"/>
  <c r="E21" i="9"/>
  <c r="AB21" i="9" s="1"/>
  <c r="E22" i="9"/>
  <c r="E8" i="9"/>
  <c r="I8" i="9" s="1"/>
  <c r="J8" i="9" s="1"/>
  <c r="I21" i="9"/>
  <c r="J21" i="9" s="1"/>
  <c r="AK9" i="2"/>
  <c r="AK10" i="2"/>
  <c r="AK11" i="2"/>
  <c r="AK12" i="2"/>
  <c r="AK13" i="2"/>
  <c r="AK14" i="2"/>
  <c r="AK15" i="2"/>
  <c r="AK16" i="2"/>
  <c r="AK17" i="2"/>
  <c r="AK18" i="2"/>
  <c r="AK19" i="2"/>
  <c r="AK20" i="2"/>
  <c r="AK21" i="2"/>
  <c r="AK22" i="2"/>
  <c r="AD9" i="2"/>
  <c r="AD10" i="2"/>
  <c r="AD11" i="2"/>
  <c r="AD12" i="2"/>
  <c r="AD13" i="2"/>
  <c r="AD14" i="2"/>
  <c r="AD15" i="2"/>
  <c r="AD16" i="2"/>
  <c r="AD17" i="2"/>
  <c r="AD18" i="2"/>
  <c r="AD19" i="2"/>
  <c r="AD20" i="2"/>
  <c r="AD21" i="2"/>
  <c r="AD22" i="2"/>
  <c r="O23" i="2"/>
  <c r="P23" i="2"/>
  <c r="R23" i="2"/>
  <c r="S23" i="2"/>
  <c r="T23" i="2"/>
  <c r="V23" i="2"/>
  <c r="X23" i="2"/>
  <c r="Y23" i="2"/>
  <c r="Z23" i="2"/>
  <c r="AA23" i="2"/>
  <c r="AB23" i="2"/>
  <c r="AC23" i="2"/>
  <c r="AE23" i="2"/>
  <c r="Q9" i="2"/>
  <c r="Q10" i="2"/>
  <c r="U10" i="2" s="1"/>
  <c r="W10" i="2" s="1"/>
  <c r="Q11" i="2"/>
  <c r="U11" i="2" s="1"/>
  <c r="W11" i="2" s="1"/>
  <c r="Q12" i="2"/>
  <c r="U12" i="2" s="1"/>
  <c r="W12" i="2" s="1"/>
  <c r="Q13" i="2"/>
  <c r="U13" i="2" s="1"/>
  <c r="W13" i="2" s="1"/>
  <c r="Q14" i="2"/>
  <c r="U14" i="2" s="1"/>
  <c r="W14" i="2" s="1"/>
  <c r="Q15" i="2"/>
  <c r="U15" i="2" s="1"/>
  <c r="W15" i="2" s="1"/>
  <c r="Q16" i="2"/>
  <c r="U16" i="2" s="1"/>
  <c r="W16" i="2" s="1"/>
  <c r="Q17" i="2"/>
  <c r="U17" i="2" s="1"/>
  <c r="W17" i="2" s="1"/>
  <c r="Q18" i="2"/>
  <c r="U18" i="2" s="1"/>
  <c r="W18" i="2" s="1"/>
  <c r="Q19" i="2"/>
  <c r="U19" i="2" s="1"/>
  <c r="W19" i="2" s="1"/>
  <c r="Q20" i="2"/>
  <c r="U20" i="2" s="1"/>
  <c r="W20" i="2" s="1"/>
  <c r="Q21" i="2"/>
  <c r="U21" i="2" s="1"/>
  <c r="W21" i="2" s="1"/>
  <c r="Q22" i="2"/>
  <c r="U22" i="2" s="1"/>
  <c r="W22" i="2" s="1"/>
  <c r="Q8" i="2"/>
  <c r="U8" i="2" s="1"/>
  <c r="W8" i="2" s="1"/>
  <c r="E9" i="2"/>
  <c r="K9" i="2" s="1"/>
  <c r="L9" i="2" s="1"/>
  <c r="E10" i="2"/>
  <c r="E11" i="2"/>
  <c r="K11" i="2" s="1"/>
  <c r="L11" i="2" s="1"/>
  <c r="E12" i="2"/>
  <c r="K12" i="2" s="1"/>
  <c r="L12" i="2" s="1"/>
  <c r="E13" i="2"/>
  <c r="K13" i="2" s="1"/>
  <c r="L13" i="2" s="1"/>
  <c r="E15" i="2"/>
  <c r="K15" i="2" s="1"/>
  <c r="L15" i="2" s="1"/>
  <c r="E16" i="2"/>
  <c r="K16" i="2" s="1"/>
  <c r="L16" i="2" s="1"/>
  <c r="E17" i="2"/>
  <c r="K17" i="2" s="1"/>
  <c r="L17" i="2" s="1"/>
  <c r="E18" i="2"/>
  <c r="K18" i="2" s="1"/>
  <c r="L18" i="2" s="1"/>
  <c r="E19" i="2"/>
  <c r="K19" i="2" s="1"/>
  <c r="L19" i="2" s="1"/>
  <c r="E20" i="2"/>
  <c r="K20" i="2" s="1"/>
  <c r="E21" i="2"/>
  <c r="K21" i="2" s="1"/>
  <c r="L21" i="2" s="1"/>
  <c r="E22" i="2"/>
  <c r="K22" i="2" s="1"/>
  <c r="L22" i="2" s="1"/>
  <c r="E8" i="2"/>
  <c r="M23" i="2"/>
  <c r="N23" i="2"/>
  <c r="K10" i="2"/>
  <c r="K14" i="2"/>
  <c r="K8" i="2"/>
  <c r="L8" i="2" s="1"/>
  <c r="AB22" i="9" l="1"/>
  <c r="AB19" i="9"/>
  <c r="AB15" i="9"/>
  <c r="Z15" i="9" s="1"/>
  <c r="AB11" i="9"/>
  <c r="Z11" i="9" s="1"/>
  <c r="Q23" i="2"/>
  <c r="AN10" i="2"/>
  <c r="U9" i="2"/>
  <c r="W9" i="2" s="1"/>
  <c r="W23" i="2" s="1"/>
  <c r="AN16" i="2"/>
  <c r="AN20" i="2"/>
  <c r="L20" i="2"/>
  <c r="AN22" i="2"/>
  <c r="AN12" i="2"/>
  <c r="AN21" i="2"/>
  <c r="AN18" i="2"/>
  <c r="AN11" i="2"/>
  <c r="L10" i="2"/>
  <c r="AN17" i="2"/>
  <c r="I16" i="9"/>
  <c r="AC16" i="9" s="1"/>
  <c r="I15" i="9"/>
  <c r="J15" i="9" s="1"/>
  <c r="AN13" i="2"/>
  <c r="U23" i="9"/>
  <c r="Z21" i="9"/>
  <c r="I22" i="9"/>
  <c r="AC10" i="9"/>
  <c r="AB10" i="9"/>
  <c r="Z10" i="9" s="1"/>
  <c r="I11" i="9"/>
  <c r="J11" i="9" s="1"/>
  <c r="AC20" i="9"/>
  <c r="J20" i="9"/>
  <c r="J14" i="9"/>
  <c r="AC14" i="9"/>
  <c r="AC17" i="9"/>
  <c r="AC22" i="9"/>
  <c r="J10" i="9"/>
  <c r="AB14" i="9"/>
  <c r="Z14" i="9" s="1"/>
  <c r="J17" i="9"/>
  <c r="Y8" i="9"/>
  <c r="AB20" i="9"/>
  <c r="Z20" i="9" s="1"/>
  <c r="AB17" i="9"/>
  <c r="Z17" i="9" s="1"/>
  <c r="AB13" i="9"/>
  <c r="Z13" i="9" s="1"/>
  <c r="AC13" i="9"/>
  <c r="AB12" i="9"/>
  <c r="Z12" i="9" s="1"/>
  <c r="AC12" i="9"/>
  <c r="AB18" i="9"/>
  <c r="Z18" i="9" s="1"/>
  <c r="R8" i="9"/>
  <c r="AC8" i="9" s="1"/>
  <c r="AB9" i="9"/>
  <c r="Z9" i="9" s="1"/>
  <c r="Z22" i="9"/>
  <c r="Z16" i="9"/>
  <c r="E23" i="9"/>
  <c r="I19" i="9"/>
  <c r="AC19" i="9" s="1"/>
  <c r="Z19" i="9"/>
  <c r="AC18" i="9"/>
  <c r="AN15" i="2"/>
  <c r="AN19" i="2"/>
  <c r="I12" i="5"/>
  <c r="J10" i="5"/>
  <c r="E12" i="5"/>
  <c r="G9" i="14"/>
  <c r="J9" i="5"/>
  <c r="J7" i="5"/>
  <c r="G7" i="14"/>
  <c r="G10" i="14"/>
  <c r="AC9" i="9"/>
  <c r="AB8" i="9"/>
  <c r="AC21" i="9"/>
  <c r="E22" i="11"/>
  <c r="G21" i="14"/>
  <c r="J22" i="9"/>
  <c r="AA23" i="9"/>
  <c r="L14" i="2"/>
  <c r="AN14" i="2"/>
  <c r="N15" i="11"/>
  <c r="N23" i="9"/>
  <c r="L23" i="2"/>
  <c r="AN9" i="2" l="1"/>
  <c r="U23" i="2"/>
  <c r="J16" i="9"/>
  <c r="AC15" i="9"/>
  <c r="AC11" i="9"/>
  <c r="I23" i="9"/>
  <c r="AB23" i="9"/>
  <c r="J19" i="9"/>
  <c r="J12" i="5"/>
  <c r="G18" i="14"/>
  <c r="G8" i="14"/>
  <c r="Z8" i="9"/>
  <c r="E23" i="14"/>
  <c r="G23" i="14" s="1"/>
  <c r="G13" i="14"/>
  <c r="Y23" i="9"/>
  <c r="AK8" i="2"/>
  <c r="AJ23" i="2"/>
  <c r="AI23" i="2"/>
  <c r="AH23" i="2"/>
  <c r="AG23" i="2"/>
  <c r="AF23" i="2"/>
  <c r="AL23" i="2"/>
  <c r="AM23" i="2"/>
  <c r="R23" i="9"/>
  <c r="AD8" i="2"/>
  <c r="D23" i="2"/>
  <c r="E23" i="2"/>
  <c r="F23" i="2"/>
  <c r="G23" i="2"/>
  <c r="H23" i="2"/>
  <c r="I23" i="2"/>
  <c r="J23" i="2"/>
  <c r="AD23" i="2" l="1"/>
  <c r="AN8" i="2"/>
  <c r="J23" i="9"/>
  <c r="D23" i="14"/>
  <c r="Z23" i="9"/>
  <c r="AK23" i="2"/>
  <c r="P22" i="14" l="1"/>
  <c r="N22" i="14"/>
  <c r="P20" i="14"/>
  <c r="N20" i="14"/>
  <c r="K20" i="14"/>
  <c r="I20" i="14"/>
  <c r="G20" i="14"/>
  <c r="P19" i="14"/>
  <c r="N19" i="14"/>
  <c r="K19" i="14"/>
  <c r="I19" i="14"/>
  <c r="G19" i="14"/>
  <c r="P12" i="13"/>
  <c r="I11" i="13"/>
  <c r="Q11" i="13" s="1"/>
  <c r="I10" i="13"/>
  <c r="D9" i="7"/>
  <c r="E9" i="7"/>
  <c r="F9" i="7"/>
  <c r="G9" i="7"/>
  <c r="H9" i="7"/>
  <c r="J9" i="7"/>
  <c r="K9" i="7"/>
  <c r="M9" i="7"/>
  <c r="N9" i="7"/>
  <c r="O9" i="7"/>
  <c r="C9" i="7"/>
  <c r="N22" i="11"/>
  <c r="Q10" i="13" l="1"/>
  <c r="I12" i="13"/>
  <c r="T23" i="14"/>
  <c r="U23" i="14" s="1"/>
  <c r="AC23" i="9"/>
  <c r="P9" i="7"/>
  <c r="I9" i="7"/>
  <c r="Q12" i="13" l="1"/>
  <c r="Q9" i="7"/>
  <c r="C23" i="2" l="1"/>
  <c r="AN23" i="2" l="1"/>
  <c r="K23" i="2"/>
</calcChain>
</file>

<file path=xl/sharedStrings.xml><?xml version="1.0" encoding="utf-8"?>
<sst xmlns="http://schemas.openxmlformats.org/spreadsheetml/2006/main" count="363" uniqueCount="124">
  <si>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</si>
  <si>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</si>
  <si>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</si>
  <si>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</si>
  <si>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</si>
  <si>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</si>
  <si>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</si>
  <si>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</si>
  <si>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</si>
  <si>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</si>
  <si>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</si>
  <si>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</si>
  <si>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</si>
  <si>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</si>
  <si>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</si>
  <si>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</si>
  <si>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</si>
  <si>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</si>
  <si>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</si>
  <si>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</si>
  <si>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</si>
  <si>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</si>
  <si>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</si>
  <si>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</si>
  <si>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</si>
  <si>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</si>
  <si>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</si>
  <si>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</si>
  <si>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</si>
  <si>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</si>
  <si>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</si>
  <si>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</si>
  <si>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</si>
  <si>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</si>
  <si>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</si>
  <si>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</si>
  <si>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</si>
  <si>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</si>
  <si>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</si>
  <si>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</si>
  <si>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</si>
  <si>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</si>
  <si>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</si>
  <si>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</si>
  <si>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</si>
  <si>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</si>
  <si>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</si>
  <si>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</si>
  <si>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</si>
  <si>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</si>
  <si>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</si>
  <si>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</si>
  <si>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</si>
  <si>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</si>
  <si>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</si>
  <si>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</si>
  <si>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</si>
  <si>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</si>
  <si>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</si>
  <si>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</si>
  <si>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</si>
  <si>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</si>
  <si>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</si>
  <si>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</si>
  <si>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</si>
  <si>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</si>
  <si>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</si>
  <si>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</si>
  <si>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</si>
  <si>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</si>
  <si>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</si>
  <si>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</si>
  <si>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</si>
  <si>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</si>
  <si>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</si>
  <si>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</si>
  <si>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</si>
  <si>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</si>
  <si>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</si>
  <si>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</si>
  <si>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</si>
  <si>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</si>
  <si>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</si>
  <si>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</si>
  <si>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</si>
  <si>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Bồ Đề</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</si>
  <si>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</si>
  <si>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</si>
  <si>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</si>
  <si>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</si>
  <si>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</si>
  <si>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</si>
  <si>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</si>
  <si>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</si>
  <si>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</si>
  <si>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</si>
  <si>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</si>
  <si>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</si>
  <si>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</si>
  <si>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</si>
  <si>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</si>
  <si>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</si>
  <si>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</si>
  <si>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</si>
  <si>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</si>
  <si>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t>test 1 lần âm tính, vắng mặt tại địa phương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</si>
  <si>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15/01/2025 đến ngày 16/01/2025)</t>
    </r>
  </si>
  <si>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15/01/2025 đến ngày 16/01/2025)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</si>
  <si>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15/01/2025 đến ngày 16/01/2025)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</si>
  <si>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15/01/2025 đến ngày 16/01/2025)</t>
    </r>
  </si>
  <si>
    <r>
      <rPr>
        <b/>
        <sz val="16"/>
        <color theme="1"/>
        <rFont val="Times New Roman"/>
        <family val="1"/>
      </rPr>
      <t>THỐNG KÊ SỐ LIỆU RÀ SOÁT NGƯỜI NGHI NGHIỆN M(Từ ngày 11/01/2025 đến ngày 12/01/2025)</t>
    </r>
    <r>
      <rPr>
        <sz val="16"/>
        <color theme="1"/>
        <rFont val="Times New Roman"/>
        <family val="1"/>
      </rPr>
      <t xml:space="preserve">
</t>
    </r>
    <r>
      <rPr>
        <i/>
        <sz val="16"/>
        <color theme="1"/>
        <rFont val="Times New Roman"/>
        <family val="1"/>
      </rPr>
      <t>(Từ ngày 15/01/2025 đến ngày 16/01/2025)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</si>
  <si>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15/01/2025 đến ngày 16/01/2025)</t>
    </r>
  </si>
  <si>
    <r>
      <rPr>
        <b/>
        <sz val="16"/>
        <rFont val="Times New Roman"/>
        <family val="1"/>
      </rPr>
      <t>THỐNG KÊ SỐ LIỆU RÀ SOÁT ĐIỂM NGUY CƠ</t>
    </r>
    <r>
      <rPr>
        <sz val="16"/>
        <rFont val="Times New Roman"/>
        <family val="1"/>
      </rPr>
      <t xml:space="preserve">
</t>
    </r>
    <r>
      <rPr>
        <i/>
        <sz val="16"/>
        <rFont val="Times New Roman"/>
        <family val="1"/>
      </rPr>
      <t>(Từ ngày 15/01/2025 đến ngày 16/01/2025)</t>
    </r>
  </si>
  <si>
    <r>
      <rPr>
        <b/>
        <sz val="16"/>
        <rFont val="Times New Roman"/>
        <family val="1"/>
      </rPr>
      <t>THỐNG KÊ SỐ LIỆU ĐỐI TƯỢNG BÁN LẺ</t>
    </r>
    <r>
      <rPr>
        <sz val="16"/>
        <rFont val="Times New Roman"/>
        <family val="1"/>
      </rPr>
      <t xml:space="preserve">
</t>
    </r>
    <r>
      <rPr>
        <i/>
        <sz val="16"/>
        <rFont val="Times New Roman"/>
        <family val="1"/>
      </rPr>
      <t>(Từ ngày 15/01/2025 đến ngày 16/01/2025)</t>
    </r>
  </si>
  <si>
    <r>
      <t xml:space="preserve">KẾT QUẢ TEST CHẤT MA TÚY TRONG CƠ THỂ
</t>
    </r>
    <r>
      <rPr>
        <i/>
        <sz val="14"/>
        <color theme="1"/>
        <rFont val="Times New Roman"/>
        <family val="1"/>
      </rPr>
      <t>(Từ ngày 15/01/2025 đến ngày 16/01/2025)</t>
    </r>
  </si>
  <si>
    <t>Số liệu ngày 15/01/2025</t>
  </si>
  <si>
    <t>Số hiện hành 
đến ngày 16/01/2025</t>
  </si>
  <si>
    <t xml:space="preserve">Số liệu ngày 15/01/2025 </t>
  </si>
  <si>
    <t>Bình An</t>
  </si>
  <si>
    <t xml:space="preserve"> Số liệu ngày 15/12/2025</t>
  </si>
  <si>
    <t xml:space="preserve"> Số liệu ngày 15/01/2025</t>
  </si>
  <si>
    <t>Tổng số người Test từ 15/10/2024 đến ngày 14/01/2025</t>
  </si>
  <si>
    <t>Tổng số lượt Test từ 15/10/2024 đến ngày 14/01/2025</t>
  </si>
  <si>
    <t>Số Test trong ngày 15/01/2025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</si>
</sst>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39"/>
  <sheetViews>
    <sheetView topLeftCell="E7" zoomScale="70" zoomScaleNormal="70" zoomScaleSheetLayoutView="50" workbookViewId="0">
      <selection activeCell="AE20" sqref="AE20"/>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106</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115</v>
      </c>
      <c r="D5" s="81" t="s">
        <v>19</v>
      </c>
      <c r="E5" s="81" t="s">
        <v>20</v>
      </c>
      <c r="F5" s="81"/>
      <c r="G5" s="81"/>
      <c r="H5" s="81"/>
      <c r="I5" s="81"/>
      <c r="J5" s="81"/>
      <c r="K5" s="88" t="s">
        <v>116</v>
      </c>
      <c r="L5" s="89"/>
      <c r="M5" s="89"/>
      <c r="N5" s="92"/>
      <c r="O5" s="83" t="s">
        <v>115</v>
      </c>
      <c r="P5" s="81" t="s">
        <v>19</v>
      </c>
      <c r="Q5" s="79" t="s">
        <v>20</v>
      </c>
      <c r="R5" s="82"/>
      <c r="S5" s="82"/>
      <c r="T5" s="80"/>
      <c r="U5" s="88" t="s">
        <v>116</v>
      </c>
      <c r="V5" s="89"/>
      <c r="W5" s="89"/>
      <c r="X5" s="83" t="s">
        <v>115</v>
      </c>
      <c r="Y5" s="76" t="s">
        <v>19</v>
      </c>
      <c r="Z5" s="81" t="s">
        <v>20</v>
      </c>
      <c r="AA5" s="81"/>
      <c r="AB5" s="81"/>
      <c r="AC5" s="81"/>
      <c r="AD5" s="84" t="s">
        <v>116</v>
      </c>
      <c r="AE5" s="83" t="s">
        <v>115</v>
      </c>
      <c r="AF5" s="76" t="s">
        <v>19</v>
      </c>
      <c r="AG5" s="81" t="s">
        <v>20</v>
      </c>
      <c r="AH5" s="81"/>
      <c r="AI5" s="81"/>
      <c r="AJ5" s="81"/>
      <c r="AK5" s="84" t="s">
        <v>116</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93</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2" si="0">SUM(F9:J9)</f>
        <v>0</v>
      </c>
      <c r="F9" s="51"/>
      <c r="G9" s="51"/>
      <c r="H9" s="51"/>
      <c r="I9" s="51"/>
      <c r="J9" s="50"/>
      <c r="K9" s="52">
        <f t="shared" ref="K9:K22" si="1">C9+D9-E9</f>
        <v>5</v>
      </c>
      <c r="L9" s="65">
        <f t="shared" ref="L9:L22" si="2">K9</f>
        <v>5</v>
      </c>
      <c r="M9" s="65">
        <v>0</v>
      </c>
      <c r="N9" s="50">
        <v>2</v>
      </c>
      <c r="O9" s="50">
        <v>1</v>
      </c>
      <c r="P9" s="51"/>
      <c r="Q9" s="50">
        <f t="shared" ref="Q9:Q22" si="3">R9+S9+T9</f>
        <v>0</v>
      </c>
      <c r="R9" s="50"/>
      <c r="S9" s="65"/>
      <c r="T9" s="65"/>
      <c r="U9" s="50">
        <f t="shared" ref="U9:U22" si="4">O9+P9-Q9</f>
        <v>1</v>
      </c>
      <c r="V9" s="50"/>
      <c r="W9" s="52">
        <f t="shared" ref="W9:W22" si="5">U9-V9</f>
        <v>1</v>
      </c>
      <c r="X9" s="50"/>
      <c r="Y9" s="50"/>
      <c r="Z9" s="50"/>
      <c r="AA9" s="50"/>
      <c r="AB9" s="50"/>
      <c r="AC9" s="50"/>
      <c r="AD9" s="52">
        <f t="shared" ref="AD9:AD22" si="6">X9+Y9-Z9</f>
        <v>0</v>
      </c>
      <c r="AE9" s="50"/>
      <c r="AF9" s="50"/>
      <c r="AG9" s="50"/>
      <c r="AH9" s="50"/>
      <c r="AI9" s="50"/>
      <c r="AJ9" s="50"/>
      <c r="AK9" s="52">
        <f t="shared" ref="AK9:AK22" si="7">AE9+AF9-AG9</f>
        <v>0</v>
      </c>
      <c r="AL9" s="50"/>
      <c r="AM9" s="50"/>
      <c r="AN9" s="53">
        <f t="shared" ref="AN9:AN22"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6</v>
      </c>
      <c r="D13" s="50"/>
      <c r="E13" s="50">
        <f t="shared" si="0"/>
        <v>0</v>
      </c>
      <c r="F13" s="51"/>
      <c r="G13" s="51"/>
      <c r="H13" s="51"/>
      <c r="I13" s="51"/>
      <c r="J13" s="50"/>
      <c r="K13" s="52">
        <f t="shared" si="1"/>
        <v>6</v>
      </c>
      <c r="L13" s="65">
        <f t="shared" si="2"/>
        <v>6</v>
      </c>
      <c r="M13" s="65">
        <v>0</v>
      </c>
      <c r="N13" s="50">
        <v>6</v>
      </c>
      <c r="O13" s="50">
        <v>4</v>
      </c>
      <c r="P13" s="51"/>
      <c r="Q13" s="50">
        <f t="shared" si="3"/>
        <v>0</v>
      </c>
      <c r="R13" s="50"/>
      <c r="S13" s="65"/>
      <c r="T13" s="65"/>
      <c r="U13" s="50">
        <f t="shared" si="4"/>
        <v>4</v>
      </c>
      <c r="V13" s="50"/>
      <c r="W13" s="52">
        <f t="shared" si="5"/>
        <v>4</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118</v>
      </c>
      <c r="C18" s="50">
        <v>11</v>
      </c>
      <c r="D18" s="50"/>
      <c r="E18" s="50">
        <f t="shared" si="0"/>
        <v>0</v>
      </c>
      <c r="F18" s="51"/>
      <c r="G18" s="51"/>
      <c r="H18" s="51"/>
      <c r="I18" s="51"/>
      <c r="J18" s="50"/>
      <c r="K18" s="52">
        <f t="shared" si="1"/>
        <v>11</v>
      </c>
      <c r="L18" s="65">
        <f t="shared" si="2"/>
        <v>11</v>
      </c>
      <c r="M18" s="65">
        <v>0</v>
      </c>
      <c r="N18" s="50">
        <v>9</v>
      </c>
      <c r="O18" s="50">
        <v>9</v>
      </c>
      <c r="P18" s="51"/>
      <c r="Q18" s="50">
        <f t="shared" si="3"/>
        <v>0</v>
      </c>
      <c r="R18" s="50"/>
      <c r="S18" s="65"/>
      <c r="T18" s="65"/>
      <c r="U18" s="50">
        <f t="shared" si="4"/>
        <v>9</v>
      </c>
      <c r="V18" s="50"/>
      <c r="W18" s="52">
        <f t="shared" si="5"/>
        <v>9</v>
      </c>
      <c r="X18" s="50"/>
      <c r="Y18" s="50"/>
      <c r="Z18" s="50"/>
      <c r="AA18" s="50"/>
      <c r="AB18" s="50"/>
      <c r="AC18" s="50"/>
      <c r="AD18" s="52">
        <f t="shared" si="6"/>
        <v>0</v>
      </c>
      <c r="AE18" s="50">
        <v>1</v>
      </c>
      <c r="AF18" s="50"/>
      <c r="AG18" s="50"/>
      <c r="AH18" s="50"/>
      <c r="AI18" s="50"/>
      <c r="AJ18" s="50"/>
      <c r="AK18" s="52">
        <f t="shared" si="7"/>
        <v>1</v>
      </c>
      <c r="AL18" s="50"/>
      <c r="AM18" s="50"/>
      <c r="AN18" s="53">
        <f t="shared" si="8"/>
        <v>21</v>
      </c>
      <c r="AO18" s="16"/>
      <c r="AP18" s="16"/>
      <c r="AQ18" s="16"/>
      <c r="AR18" s="16"/>
      <c r="AS18" s="16"/>
      <c r="AT18" s="16"/>
      <c r="AU18" s="16"/>
      <c r="AV18" s="16"/>
      <c r="AW18" s="16"/>
      <c r="AX18" s="16"/>
      <c r="AY18" s="16"/>
      <c r="AZ18" s="16"/>
    </row>
    <row r="19" spans="1:52" s="4" customFormat="1" ht="25.2" x14ac:dyDescent="0.45">
      <c r="A19" s="49">
        <v>12</v>
      </c>
      <c r="B19" s="64" t="s">
        <v>85</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86</v>
      </c>
      <c r="C20" s="50">
        <v>0</v>
      </c>
      <c r="D20" s="50"/>
      <c r="E20" s="50">
        <f t="shared" si="0"/>
        <v>0</v>
      </c>
      <c r="F20" s="51"/>
      <c r="G20" s="51"/>
      <c r="H20" s="51"/>
      <c r="I20" s="51"/>
      <c r="J20" s="50"/>
      <c r="K20" s="52">
        <f t="shared" si="1"/>
        <v>0</v>
      </c>
      <c r="L20" s="65">
        <f t="shared" si="2"/>
        <v>0</v>
      </c>
      <c r="M20" s="65">
        <v>0</v>
      </c>
      <c r="N20" s="50">
        <v>0</v>
      </c>
      <c r="O20" s="50">
        <v>2</v>
      </c>
      <c r="P20" s="51"/>
      <c r="Q20" s="50">
        <f t="shared" si="3"/>
        <v>0</v>
      </c>
      <c r="R20" s="50"/>
      <c r="S20" s="65"/>
      <c r="T20" s="65"/>
      <c r="U20" s="50">
        <f t="shared" si="4"/>
        <v>2</v>
      </c>
      <c r="V20" s="50"/>
      <c r="W20" s="52">
        <f t="shared" si="5"/>
        <v>2</v>
      </c>
      <c r="X20" s="50"/>
      <c r="Y20" s="50"/>
      <c r="Z20" s="50"/>
      <c r="AA20" s="50"/>
      <c r="AB20" s="50"/>
      <c r="AC20" s="50"/>
      <c r="AD20" s="52">
        <f t="shared" si="6"/>
        <v>0</v>
      </c>
      <c r="AE20" s="50"/>
      <c r="AF20" s="50"/>
      <c r="AG20" s="50"/>
      <c r="AH20" s="50"/>
      <c r="AI20" s="50"/>
      <c r="AJ20" s="50"/>
      <c r="AK20" s="52">
        <f t="shared" si="7"/>
        <v>0</v>
      </c>
      <c r="AL20" s="50"/>
      <c r="AM20" s="50"/>
      <c r="AN20" s="53">
        <f t="shared" si="8"/>
        <v>2</v>
      </c>
      <c r="AO20" s="16"/>
      <c r="AP20" s="16"/>
      <c r="AQ20" s="16"/>
      <c r="AR20" s="16"/>
      <c r="AS20" s="16"/>
      <c r="AT20" s="16"/>
      <c r="AU20" s="16"/>
      <c r="AV20" s="16"/>
      <c r="AW20" s="16"/>
      <c r="AX20" s="16"/>
      <c r="AY20" s="16"/>
      <c r="AZ20" s="16"/>
    </row>
    <row r="21" spans="1:52" s="4" customFormat="1" ht="25.2" x14ac:dyDescent="0.45">
      <c r="A21" s="49">
        <v>14</v>
      </c>
      <c r="B21" s="64" t="s">
        <v>87</v>
      </c>
      <c r="C21" s="50">
        <v>1</v>
      </c>
      <c r="D21" s="50"/>
      <c r="E21" s="50">
        <f t="shared" si="0"/>
        <v>0</v>
      </c>
      <c r="F21" s="51"/>
      <c r="G21" s="51"/>
      <c r="H21" s="51"/>
      <c r="I21" s="51"/>
      <c r="J21" s="50"/>
      <c r="K21" s="52">
        <f t="shared" si="1"/>
        <v>1</v>
      </c>
      <c r="L21" s="65">
        <f t="shared" si="2"/>
        <v>1</v>
      </c>
      <c r="M21" s="65">
        <v>0</v>
      </c>
      <c r="N21" s="50">
        <v>1</v>
      </c>
      <c r="O21" s="50">
        <v>2</v>
      </c>
      <c r="P21" s="51"/>
      <c r="Q21" s="50">
        <f t="shared" si="3"/>
        <v>0</v>
      </c>
      <c r="R21" s="50"/>
      <c r="S21" s="65"/>
      <c r="T21" s="65"/>
      <c r="U21" s="50">
        <f t="shared" si="4"/>
        <v>2</v>
      </c>
      <c r="V21" s="50"/>
      <c r="W21" s="52">
        <f t="shared" si="5"/>
        <v>2</v>
      </c>
      <c r="X21" s="50"/>
      <c r="Y21" s="50"/>
      <c r="Z21" s="50"/>
      <c r="AA21" s="50"/>
      <c r="AB21" s="50"/>
      <c r="AC21" s="50"/>
      <c r="AD21" s="52">
        <f t="shared" si="6"/>
        <v>0</v>
      </c>
      <c r="AE21" s="50"/>
      <c r="AF21" s="50"/>
      <c r="AG21" s="50"/>
      <c r="AH21" s="50"/>
      <c r="AI21" s="50"/>
      <c r="AJ21" s="50"/>
      <c r="AK21" s="52">
        <f t="shared" si="7"/>
        <v>0</v>
      </c>
      <c r="AL21" s="50"/>
      <c r="AM21" s="50"/>
      <c r="AN21" s="53">
        <f t="shared" si="8"/>
        <v>3</v>
      </c>
      <c r="AO21" s="16"/>
      <c r="AP21" s="16"/>
      <c r="AQ21" s="16"/>
      <c r="AR21" s="16"/>
      <c r="AS21" s="16"/>
      <c r="AT21" s="16"/>
      <c r="AU21" s="16"/>
      <c r="AV21" s="16"/>
      <c r="AW21" s="16"/>
      <c r="AX21" s="16"/>
      <c r="AY21" s="16"/>
      <c r="AZ21" s="16"/>
    </row>
    <row r="22" spans="1:52" s="4" customFormat="1" ht="25.2" x14ac:dyDescent="0.45">
      <c r="A22" s="49">
        <v>15</v>
      </c>
      <c r="B22" s="64" t="s">
        <v>88</v>
      </c>
      <c r="C22" s="50">
        <v>12</v>
      </c>
      <c r="D22" s="50"/>
      <c r="E22" s="50">
        <f t="shared" si="0"/>
        <v>0</v>
      </c>
      <c r="F22" s="51"/>
      <c r="G22" s="51"/>
      <c r="H22" s="51"/>
      <c r="I22" s="51"/>
      <c r="J22" s="50"/>
      <c r="K22" s="52">
        <f t="shared" si="1"/>
        <v>12</v>
      </c>
      <c r="L22" s="65">
        <f t="shared" si="2"/>
        <v>12</v>
      </c>
      <c r="M22" s="65">
        <v>0</v>
      </c>
      <c r="N22" s="50">
        <v>12</v>
      </c>
      <c r="O22" s="50">
        <v>7</v>
      </c>
      <c r="P22" s="51"/>
      <c r="Q22" s="50">
        <f t="shared" si="3"/>
        <v>0</v>
      </c>
      <c r="R22" s="50"/>
      <c r="S22" s="65"/>
      <c r="T22" s="65"/>
      <c r="U22" s="50">
        <f t="shared" si="4"/>
        <v>7</v>
      </c>
      <c r="V22" s="50"/>
      <c r="W22" s="52">
        <f t="shared" si="5"/>
        <v>7</v>
      </c>
      <c r="X22" s="50"/>
      <c r="Y22" s="50"/>
      <c r="Z22" s="50"/>
      <c r="AA22" s="50"/>
      <c r="AB22" s="50"/>
      <c r="AC22" s="50"/>
      <c r="AD22" s="52">
        <f t="shared" si="6"/>
        <v>0</v>
      </c>
      <c r="AE22" s="50"/>
      <c r="AF22" s="50"/>
      <c r="AG22" s="50"/>
      <c r="AH22" s="50"/>
      <c r="AI22" s="50"/>
      <c r="AJ22" s="50"/>
      <c r="AK22" s="52">
        <f t="shared" si="7"/>
        <v>0</v>
      </c>
      <c r="AL22" s="50"/>
      <c r="AM22" s="50"/>
      <c r="AN22" s="53">
        <f t="shared" si="8"/>
        <v>19</v>
      </c>
      <c r="AO22" s="16"/>
      <c r="AP22" s="16"/>
      <c r="AQ22" s="16"/>
      <c r="AR22" s="16"/>
      <c r="AS22" s="16"/>
      <c r="AT22" s="16"/>
      <c r="AU22" s="16"/>
      <c r="AV22" s="16"/>
      <c r="AW22" s="16"/>
      <c r="AX22" s="16"/>
      <c r="AY22" s="16"/>
      <c r="AZ22" s="16"/>
    </row>
    <row r="23" spans="1:52" s="20" customFormat="1" ht="30" x14ac:dyDescent="0.5">
      <c r="A23" s="91" t="s">
        <v>0</v>
      </c>
      <c r="B23" s="91"/>
      <c r="C23" s="54">
        <f>SUM(C8:C22)</f>
        <v>84</v>
      </c>
      <c r="D23" s="54">
        <f>SUM(D8:D22)</f>
        <v>0</v>
      </c>
      <c r="E23" s="54">
        <f>SUM(E8:E22)</f>
        <v>0</v>
      </c>
      <c r="F23" s="54">
        <f>SUM(F8:F22)</f>
        <v>0</v>
      </c>
      <c r="G23" s="54">
        <f>SUM(G8:G22)</f>
        <v>0</v>
      </c>
      <c r="H23" s="54">
        <f>SUM(H8:H22)</f>
        <v>0</v>
      </c>
      <c r="I23" s="54">
        <f>SUM(I8:I22)</f>
        <v>0</v>
      </c>
      <c r="J23" s="54">
        <f>SUM(J8:J22)</f>
        <v>0</v>
      </c>
      <c r="K23" s="54">
        <f>SUM(K8:K22)</f>
        <v>84</v>
      </c>
      <c r="L23" s="54">
        <f>SUM(L8:L22)</f>
        <v>84</v>
      </c>
      <c r="M23" s="54">
        <f>SUM(M8:M22)</f>
        <v>0</v>
      </c>
      <c r="N23" s="54">
        <f>SUM(N8:N22)</f>
        <v>75</v>
      </c>
      <c r="O23" s="54">
        <f>SUM(O8:O22)</f>
        <v>52</v>
      </c>
      <c r="P23" s="54">
        <f>SUM(P8:P22)</f>
        <v>0</v>
      </c>
      <c r="Q23" s="54">
        <f>SUM(Q8:Q22)</f>
        <v>0</v>
      </c>
      <c r="R23" s="54">
        <f>SUM(R8:R22)</f>
        <v>0</v>
      </c>
      <c r="S23" s="54">
        <f>SUM(S8:S22)</f>
        <v>0</v>
      </c>
      <c r="T23" s="54">
        <f>SUM(T8:T22)</f>
        <v>0</v>
      </c>
      <c r="U23" s="54">
        <f>SUM(U8:U22)</f>
        <v>52</v>
      </c>
      <c r="V23" s="54">
        <f>SUM(V8:V22)</f>
        <v>2</v>
      </c>
      <c r="W23" s="54">
        <f>SUM(W8:W22)</f>
        <v>50</v>
      </c>
      <c r="X23" s="54">
        <f>SUM(X8:X22)</f>
        <v>0</v>
      </c>
      <c r="Y23" s="54">
        <f>SUM(Y8:Y22)</f>
        <v>0</v>
      </c>
      <c r="Z23" s="54">
        <f>SUM(Z8:Z22)</f>
        <v>0</v>
      </c>
      <c r="AA23" s="54">
        <f>SUM(AA8:AA22)</f>
        <v>0</v>
      </c>
      <c r="AB23" s="54">
        <f>SUM(AB8:AB22)</f>
        <v>0</v>
      </c>
      <c r="AC23" s="54">
        <f>SUM(AC8:AC22)</f>
        <v>0</v>
      </c>
      <c r="AD23" s="54">
        <f>SUM(AD8:AD22)</f>
        <v>0</v>
      </c>
      <c r="AE23" s="54">
        <f>SUM(AE8:AE22)</f>
        <v>1</v>
      </c>
      <c r="AF23" s="54">
        <f t="shared" ref="AF23:AN23" si="9">SUM(AF8:AF22)</f>
        <v>0</v>
      </c>
      <c r="AG23" s="54">
        <f t="shared" si="9"/>
        <v>0</v>
      </c>
      <c r="AH23" s="54">
        <f t="shared" si="9"/>
        <v>0</v>
      </c>
      <c r="AI23" s="54">
        <f t="shared" si="9"/>
        <v>0</v>
      </c>
      <c r="AJ23" s="54">
        <f t="shared" si="9"/>
        <v>0</v>
      </c>
      <c r="AK23" s="54">
        <f t="shared" si="9"/>
        <v>1</v>
      </c>
      <c r="AL23" s="54">
        <f t="shared" si="9"/>
        <v>0</v>
      </c>
      <c r="AM23" s="54">
        <f t="shared" si="9"/>
        <v>0</v>
      </c>
      <c r="AN23" s="54">
        <f t="shared" si="9"/>
        <v>137</v>
      </c>
      <c r="AO23" s="16"/>
      <c r="AP23" s="16"/>
      <c r="AQ23" s="16"/>
      <c r="AR23" s="16"/>
      <c r="AS23" s="16"/>
      <c r="AT23" s="16"/>
      <c r="AU23" s="16"/>
      <c r="AV23" s="16"/>
      <c r="AW23" s="16"/>
      <c r="AX23" s="16"/>
      <c r="AY23" s="16"/>
      <c r="AZ23" s="16"/>
    </row>
    <row r="24" spans="1:52" s="3" customFormat="1" x14ac:dyDescent="0.3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row>
    <row r="25" spans="1:52" s="44" customFormat="1" ht="46.5" customHeight="1" x14ac:dyDescent="0.3">
      <c r="A25" s="55"/>
      <c r="B25" s="55"/>
      <c r="C25" s="74" t="s">
        <v>71</v>
      </c>
      <c r="D25" s="74"/>
      <c r="E25" s="74"/>
      <c r="F25" s="74"/>
      <c r="G25" s="74"/>
      <c r="H25" s="74"/>
      <c r="I25" s="74"/>
      <c r="J25" s="74"/>
      <c r="K25" s="55"/>
      <c r="L25" s="55"/>
      <c r="M25" s="55"/>
      <c r="N25" s="55"/>
      <c r="O25" s="55"/>
      <c r="P25" s="55"/>
      <c r="Q25" s="55"/>
      <c r="R25" s="55"/>
      <c r="S25" s="55"/>
      <c r="T25" s="55"/>
      <c r="U25" s="55"/>
      <c r="V25" s="55"/>
      <c r="W25" s="55"/>
      <c r="X25" s="55"/>
      <c r="Y25" s="55"/>
      <c r="Z25" s="55"/>
      <c r="AA25" s="55"/>
      <c r="AB25" s="55"/>
      <c r="AC25" s="55"/>
      <c r="AD25" s="74" t="s">
        <v>72</v>
      </c>
      <c r="AE25" s="74"/>
      <c r="AF25" s="74"/>
      <c r="AG25" s="74"/>
      <c r="AH25" s="74"/>
      <c r="AI25" s="74"/>
      <c r="AJ25" s="74"/>
      <c r="AK25" s="55"/>
      <c r="AL25" s="55"/>
      <c r="AM25" s="55"/>
      <c r="AN25" s="55"/>
    </row>
    <row r="26" spans="1:52" s="3" customFormat="1" ht="45.75" customHeigh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3" customFormat="1" ht="10.5" customHeight="1" x14ac:dyDescent="0.35">
      <c r="A27" s="45"/>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row>
    <row r="28" spans="1:52" s="3" customFormat="1" ht="138.75" customHeight="1" x14ac:dyDescent="0.35">
      <c r="B28" s="90" t="s">
        <v>63</v>
      </c>
      <c r="C28" s="90"/>
      <c r="D28" s="90"/>
      <c r="E28" s="90"/>
      <c r="F28" s="90"/>
      <c r="G28" s="90"/>
      <c r="H28" s="90"/>
      <c r="I28" s="90"/>
      <c r="J28" s="90"/>
      <c r="K28" s="90"/>
      <c r="L28" s="90"/>
      <c r="M28" s="90"/>
      <c r="N28" s="90"/>
      <c r="O28" s="90"/>
      <c r="P28" s="90"/>
      <c r="Q28" s="90"/>
      <c r="R28" s="90"/>
      <c r="S28" s="90"/>
      <c r="T28" s="90"/>
      <c r="U28" s="90"/>
      <c r="V28" s="90"/>
      <c r="W28" s="90"/>
    </row>
    <row r="29" spans="1:52" s="3" customFormat="1" x14ac:dyDescent="0.35"/>
    <row r="30" spans="1:52" s="3" customFormat="1" x14ac:dyDescent="0.35"/>
    <row r="31" spans="1:52" s="3" customFormat="1" x14ac:dyDescent="0.35">
      <c r="B31" s="15"/>
      <c r="C31" s="15"/>
      <c r="D31" s="15"/>
      <c r="E31" s="15"/>
      <c r="F31" s="15"/>
      <c r="G31" s="15"/>
      <c r="H31" s="15"/>
      <c r="I31" s="15"/>
      <c r="J31" s="15"/>
      <c r="K31" s="15"/>
      <c r="L31" s="15"/>
      <c r="M31" s="15"/>
      <c r="N31" s="15"/>
      <c r="O31" s="15"/>
      <c r="P31" s="15"/>
      <c r="Q31" s="15"/>
      <c r="R31" s="15"/>
      <c r="S31" s="15"/>
      <c r="T31" s="15"/>
      <c r="U31" s="15"/>
      <c r="V31" s="15"/>
      <c r="W31" s="15"/>
    </row>
    <row r="32" spans="1:52" s="3" customFormat="1" x14ac:dyDescent="0.35">
      <c r="B32" s="15"/>
      <c r="C32" s="15"/>
      <c r="D32" s="15"/>
      <c r="E32" s="15"/>
      <c r="F32" s="15"/>
      <c r="G32" s="15"/>
      <c r="H32" s="15"/>
      <c r="I32" s="15"/>
      <c r="J32" s="15"/>
      <c r="K32" s="15"/>
      <c r="L32" s="15"/>
      <c r="M32" s="15"/>
      <c r="N32" s="15"/>
      <c r="O32" s="15"/>
      <c r="P32" s="15"/>
      <c r="Q32" s="15"/>
      <c r="R32" s="15"/>
      <c r="S32" s="15"/>
      <c r="T32" s="15"/>
      <c r="U32" s="15"/>
      <c r="V32" s="15"/>
      <c r="W32" s="15"/>
    </row>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row r="37" spans="2:23" s="3" customFormat="1" x14ac:dyDescent="0.35"/>
    <row r="38" spans="2:23" s="3" customFormat="1" x14ac:dyDescent="0.35"/>
    <row r="39" spans="2:23" s="3" customFormat="1" x14ac:dyDescent="0.35"/>
  </sheetData>
  <mergeCells count="48">
    <mergeCell ref="B28:W28"/>
    <mergeCell ref="A23:B23"/>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5:J25"/>
    <mergeCell ref="AD25:AJ25"/>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7"/>
  <sheetViews>
    <sheetView topLeftCell="A10" zoomScale="80" zoomScaleNormal="80" zoomScaleSheetLayoutView="73" workbookViewId="0">
      <selection activeCell="A17" sqref="A17:A22"/>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107</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115</v>
      </c>
      <c r="D5" s="97" t="s">
        <v>19</v>
      </c>
      <c r="E5" s="97" t="s">
        <v>20</v>
      </c>
      <c r="F5" s="97"/>
      <c r="G5" s="97"/>
      <c r="H5" s="97"/>
      <c r="I5" s="105" t="s">
        <v>116</v>
      </c>
      <c r="J5" s="106"/>
      <c r="K5" s="107"/>
      <c r="L5" s="96" t="s">
        <v>115</v>
      </c>
      <c r="M5" s="97" t="s">
        <v>19</v>
      </c>
      <c r="N5" s="97" t="s">
        <v>20</v>
      </c>
      <c r="O5" s="97"/>
      <c r="P5" s="97"/>
      <c r="Q5" s="97"/>
      <c r="R5" s="98" t="s">
        <v>116</v>
      </c>
      <c r="S5" s="96" t="s">
        <v>115</v>
      </c>
      <c r="T5" s="97" t="s">
        <v>19</v>
      </c>
      <c r="U5" s="97" t="s">
        <v>20</v>
      </c>
      <c r="V5" s="97"/>
      <c r="W5" s="97"/>
      <c r="X5" s="97"/>
      <c r="Y5" s="98" t="s">
        <v>116</v>
      </c>
      <c r="Z5" s="96" t="s">
        <v>115</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95</v>
      </c>
      <c r="G7" s="34" t="s">
        <v>97</v>
      </c>
      <c r="H7" s="34" t="s">
        <v>100</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2" si="0">SUM(F8:H8)</f>
        <v>0</v>
      </c>
      <c r="F8" s="34"/>
      <c r="G8" s="34"/>
      <c r="H8" s="34"/>
      <c r="I8" s="66">
        <f t="shared" ref="I8:I22"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2" si="2">D8+M8+T8</f>
        <v>0</v>
      </c>
      <c r="AB8" s="36">
        <f t="shared" ref="AB8:AB22"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2" si="4">I9</f>
        <v>3</v>
      </c>
      <c r="K9" s="18">
        <v>0</v>
      </c>
      <c r="L9" s="32">
        <v>0</v>
      </c>
      <c r="M9" s="34"/>
      <c r="N9" s="34">
        <f t="shared" ref="N9:N22" si="5">SUM(O9:Q9)</f>
        <v>0</v>
      </c>
      <c r="O9" s="34"/>
      <c r="P9" s="34"/>
      <c r="Q9" s="73"/>
      <c r="R9" s="32">
        <f t="shared" ref="R9:R22" si="6">L9+M9-N9</f>
        <v>0</v>
      </c>
      <c r="S9" s="34">
        <v>0</v>
      </c>
      <c r="T9" s="34"/>
      <c r="U9" s="34">
        <f t="shared" ref="U9:U22" si="7">SUM(V9:X9)</f>
        <v>0</v>
      </c>
      <c r="V9" s="34"/>
      <c r="W9" s="34"/>
      <c r="X9" s="34"/>
      <c r="Y9" s="36">
        <f t="shared" ref="Y9:Y22" si="8">S9+T9-U9</f>
        <v>0</v>
      </c>
      <c r="Z9" s="34">
        <f t="shared" ref="Z9:Z22" si="9">AA9+AB9</f>
        <v>0</v>
      </c>
      <c r="AA9" s="36">
        <f t="shared" si="2"/>
        <v>0</v>
      </c>
      <c r="AB9" s="36">
        <f t="shared" si="3"/>
        <v>0</v>
      </c>
      <c r="AC9" s="19">
        <f t="shared" ref="AC9:AC22"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118</v>
      </c>
      <c r="C18" s="19">
        <v>6</v>
      </c>
      <c r="D18" s="33"/>
      <c r="E18" s="34">
        <f t="shared" si="0"/>
        <v>0</v>
      </c>
      <c r="F18" s="33"/>
      <c r="G18" s="33"/>
      <c r="H18" s="33"/>
      <c r="I18" s="66">
        <f t="shared" si="1"/>
        <v>6</v>
      </c>
      <c r="J18" s="18">
        <f t="shared" si="4"/>
        <v>6</v>
      </c>
      <c r="K18" s="18">
        <v>0</v>
      </c>
      <c r="L18" s="32">
        <v>1</v>
      </c>
      <c r="M18" s="38"/>
      <c r="N18" s="34">
        <f t="shared" si="5"/>
        <v>0</v>
      </c>
      <c r="O18" s="38"/>
      <c r="P18" s="38"/>
      <c r="Q18" s="38"/>
      <c r="R18" s="32">
        <f t="shared" si="6"/>
        <v>1</v>
      </c>
      <c r="S18" s="67">
        <v>0</v>
      </c>
      <c r="T18" s="67"/>
      <c r="U18" s="34">
        <f t="shared" si="7"/>
        <v>0</v>
      </c>
      <c r="V18" s="67"/>
      <c r="W18" s="67"/>
      <c r="X18" s="67"/>
      <c r="Y18" s="36">
        <f t="shared" si="8"/>
        <v>0</v>
      </c>
      <c r="Z18" s="34">
        <f t="shared" si="9"/>
        <v>0</v>
      </c>
      <c r="AA18" s="36">
        <f t="shared" si="2"/>
        <v>0</v>
      </c>
      <c r="AB18" s="36">
        <f t="shared" si="3"/>
        <v>0</v>
      </c>
      <c r="AC18" s="19">
        <f t="shared" si="10"/>
        <v>7</v>
      </c>
      <c r="AD18" s="3"/>
      <c r="AE18" s="3"/>
      <c r="AF18" s="3"/>
      <c r="AG18" s="3"/>
      <c r="AH18" s="3"/>
      <c r="AI18" s="3"/>
      <c r="AJ18" s="3"/>
      <c r="AK18" s="3"/>
      <c r="AL18" s="3"/>
      <c r="AM18" s="3"/>
      <c r="AN18" s="3"/>
    </row>
    <row r="19" spans="1:40" s="4" customFormat="1" ht="25.2" x14ac:dyDescent="0.45">
      <c r="A19" s="18">
        <v>12</v>
      </c>
      <c r="B19" s="68" t="s">
        <v>85</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86</v>
      </c>
      <c r="C20" s="19">
        <v>5</v>
      </c>
      <c r="D20" s="33"/>
      <c r="E20" s="34">
        <f t="shared" si="0"/>
        <v>0</v>
      </c>
      <c r="F20" s="33"/>
      <c r="G20" s="33"/>
      <c r="H20" s="33"/>
      <c r="I20" s="66">
        <f t="shared" si="1"/>
        <v>5</v>
      </c>
      <c r="J20" s="18">
        <f t="shared" si="4"/>
        <v>5</v>
      </c>
      <c r="K20" s="18">
        <v>0</v>
      </c>
      <c r="L20" s="32">
        <v>0</v>
      </c>
      <c r="M20" s="38"/>
      <c r="N20" s="34">
        <f t="shared" si="5"/>
        <v>0</v>
      </c>
      <c r="O20" s="38"/>
      <c r="P20" s="38"/>
      <c r="Q20" s="38"/>
      <c r="R20" s="32">
        <f t="shared" si="6"/>
        <v>0</v>
      </c>
      <c r="S20" s="67">
        <v>0</v>
      </c>
      <c r="T20" s="67"/>
      <c r="U20" s="34">
        <f t="shared" si="7"/>
        <v>0</v>
      </c>
      <c r="V20" s="67"/>
      <c r="W20" s="67"/>
      <c r="X20" s="67"/>
      <c r="Y20" s="36">
        <f t="shared" si="8"/>
        <v>0</v>
      </c>
      <c r="Z20" s="34">
        <f t="shared" si="9"/>
        <v>0</v>
      </c>
      <c r="AA20" s="36">
        <f t="shared" si="2"/>
        <v>0</v>
      </c>
      <c r="AB20" s="36">
        <f t="shared" si="3"/>
        <v>0</v>
      </c>
      <c r="AC20" s="19">
        <f t="shared" si="10"/>
        <v>5</v>
      </c>
      <c r="AD20" s="3"/>
      <c r="AE20" s="3"/>
      <c r="AF20" s="3"/>
      <c r="AG20" s="3"/>
      <c r="AH20" s="3"/>
      <c r="AI20" s="3"/>
      <c r="AJ20" s="3"/>
      <c r="AK20" s="3"/>
      <c r="AL20" s="3"/>
      <c r="AM20" s="3"/>
      <c r="AN20" s="3"/>
    </row>
    <row r="21" spans="1:40" s="4" customFormat="1" ht="25.2" x14ac:dyDescent="0.45">
      <c r="A21" s="18">
        <v>14</v>
      </c>
      <c r="B21" s="68" t="s">
        <v>87</v>
      </c>
      <c r="C21" s="19">
        <v>1</v>
      </c>
      <c r="D21" s="33"/>
      <c r="E21" s="34">
        <f t="shared" si="0"/>
        <v>0</v>
      </c>
      <c r="F21" s="33"/>
      <c r="G21" s="33"/>
      <c r="H21" s="33"/>
      <c r="I21" s="66">
        <f t="shared" si="1"/>
        <v>1</v>
      </c>
      <c r="J21" s="18">
        <f t="shared" si="4"/>
        <v>1</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1</v>
      </c>
      <c r="AD21" s="3"/>
      <c r="AE21" s="3"/>
      <c r="AF21" s="3"/>
      <c r="AG21" s="3"/>
      <c r="AH21" s="3"/>
      <c r="AI21" s="3"/>
      <c r="AJ21" s="3"/>
      <c r="AK21" s="3"/>
      <c r="AL21" s="3"/>
      <c r="AM21" s="3"/>
      <c r="AN21" s="3"/>
    </row>
    <row r="22" spans="1:40" s="4" customFormat="1" ht="25.2" x14ac:dyDescent="0.45">
      <c r="A22" s="18">
        <v>15</v>
      </c>
      <c r="B22" s="68" t="s">
        <v>88</v>
      </c>
      <c r="C22" s="19">
        <v>30</v>
      </c>
      <c r="D22" s="33"/>
      <c r="E22" s="34">
        <f t="shared" si="0"/>
        <v>0</v>
      </c>
      <c r="F22" s="33"/>
      <c r="G22" s="33"/>
      <c r="H22" s="33"/>
      <c r="I22" s="66">
        <f t="shared" si="1"/>
        <v>30</v>
      </c>
      <c r="J22" s="18">
        <f t="shared" si="4"/>
        <v>30</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30</v>
      </c>
      <c r="AD22" s="3"/>
      <c r="AE22" s="3"/>
      <c r="AF22" s="3"/>
      <c r="AG22" s="3"/>
      <c r="AH22" s="3"/>
      <c r="AI22" s="3"/>
      <c r="AJ22" s="3"/>
      <c r="AK22" s="3"/>
      <c r="AL22" s="3"/>
      <c r="AM22" s="3"/>
      <c r="AN22" s="3"/>
    </row>
    <row r="23" spans="1:40" s="20" customFormat="1" ht="39.75" customHeight="1" x14ac:dyDescent="0.5">
      <c r="A23" s="97" t="s">
        <v>0</v>
      </c>
      <c r="B23" s="97"/>
      <c r="C23" s="31">
        <f>SUM(C8:C22)</f>
        <v>82</v>
      </c>
      <c r="D23" s="31">
        <f t="shared" ref="D23:AC23" si="11">SUM(D8:D22)</f>
        <v>0</v>
      </c>
      <c r="E23" s="31">
        <f t="shared" si="11"/>
        <v>0</v>
      </c>
      <c r="F23" s="31">
        <f t="shared" si="11"/>
        <v>0</v>
      </c>
      <c r="G23" s="31">
        <f t="shared" si="11"/>
        <v>0</v>
      </c>
      <c r="H23" s="31">
        <f t="shared" si="11"/>
        <v>0</v>
      </c>
      <c r="I23" s="31">
        <f t="shared" si="11"/>
        <v>82</v>
      </c>
      <c r="J23" s="31">
        <f t="shared" si="11"/>
        <v>82</v>
      </c>
      <c r="K23" s="31">
        <f t="shared" si="11"/>
        <v>0</v>
      </c>
      <c r="L23" s="31">
        <f t="shared" si="11"/>
        <v>1</v>
      </c>
      <c r="M23" s="31">
        <f t="shared" si="11"/>
        <v>0</v>
      </c>
      <c r="N23" s="31">
        <f t="shared" si="11"/>
        <v>0</v>
      </c>
      <c r="O23" s="31">
        <f t="shared" si="11"/>
        <v>0</v>
      </c>
      <c r="P23" s="31">
        <f t="shared" si="11"/>
        <v>0</v>
      </c>
      <c r="Q23" s="31">
        <f t="shared" si="11"/>
        <v>0</v>
      </c>
      <c r="R23" s="31">
        <f t="shared" si="11"/>
        <v>1</v>
      </c>
      <c r="S23" s="31">
        <f t="shared" si="11"/>
        <v>1</v>
      </c>
      <c r="T23" s="31">
        <f t="shared" si="11"/>
        <v>0</v>
      </c>
      <c r="U23" s="31">
        <f t="shared" si="11"/>
        <v>0</v>
      </c>
      <c r="V23" s="31">
        <f t="shared" si="11"/>
        <v>0</v>
      </c>
      <c r="W23" s="31">
        <f t="shared" si="11"/>
        <v>0</v>
      </c>
      <c r="X23" s="31">
        <f t="shared" si="11"/>
        <v>0</v>
      </c>
      <c r="Y23" s="31">
        <f t="shared" si="11"/>
        <v>1</v>
      </c>
      <c r="Z23" s="31">
        <f t="shared" si="11"/>
        <v>0</v>
      </c>
      <c r="AA23" s="31">
        <f t="shared" si="11"/>
        <v>0</v>
      </c>
      <c r="AB23" s="31">
        <f t="shared" si="11"/>
        <v>0</v>
      </c>
      <c r="AC23" s="31">
        <f t="shared" si="11"/>
        <v>84</v>
      </c>
      <c r="AD23" s="3"/>
      <c r="AE23" s="3"/>
      <c r="AF23" s="3"/>
      <c r="AG23" s="3"/>
      <c r="AH23" s="3"/>
      <c r="AI23" s="3"/>
      <c r="AJ23" s="3"/>
      <c r="AK23" s="3"/>
      <c r="AL23" s="3"/>
      <c r="AM23" s="3"/>
      <c r="AN23" s="3"/>
    </row>
    <row r="24" spans="1:40" s="3" customFormat="1" ht="9.75" customHeight="1" x14ac:dyDescent="0.3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row>
    <row r="25" spans="1:40" s="3" customFormat="1" ht="48" customHeight="1" x14ac:dyDescent="0.35">
      <c r="C25" s="74" t="s">
        <v>71</v>
      </c>
      <c r="D25" s="74"/>
      <c r="E25" s="74"/>
      <c r="F25" s="74"/>
      <c r="G25" s="74"/>
      <c r="H25" s="74"/>
      <c r="I25" s="55"/>
      <c r="J25" s="55"/>
      <c r="K25" s="55"/>
      <c r="L25" s="55"/>
      <c r="M25" s="55"/>
      <c r="N25" s="55"/>
      <c r="O25" s="55"/>
      <c r="P25" s="55"/>
      <c r="Q25" s="55"/>
      <c r="R25" s="55"/>
      <c r="S25" s="55"/>
      <c r="T25" s="55"/>
      <c r="U25" s="74" t="s">
        <v>72</v>
      </c>
      <c r="V25" s="74"/>
      <c r="W25" s="74"/>
      <c r="X25" s="74"/>
      <c r="Y25" s="74"/>
      <c r="Z25" s="74"/>
      <c r="AA25" s="74"/>
      <c r="AB25" s="74"/>
      <c r="AC25" s="55"/>
      <c r="AD25" s="55"/>
      <c r="AE25" s="55"/>
      <c r="AF25" s="55"/>
      <c r="AG25" s="55"/>
      <c r="AH25" s="55"/>
    </row>
    <row r="26" spans="1:40" s="3" customFormat="1" ht="144" customHeight="1" x14ac:dyDescent="0.35">
      <c r="B26" s="90" t="s">
        <v>67</v>
      </c>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row>
    <row r="27" spans="1:40" s="3" customFormat="1" x14ac:dyDescent="0.35"/>
    <row r="28" spans="1:40" s="3" customFormat="1" x14ac:dyDescent="0.35"/>
    <row r="29" spans="1:40" s="3" customFormat="1" x14ac:dyDescent="0.35">
      <c r="B29" s="15"/>
      <c r="C29" s="15"/>
      <c r="D29" s="15"/>
      <c r="E29" s="15"/>
      <c r="F29" s="15"/>
      <c r="G29" s="15"/>
      <c r="H29" s="15"/>
      <c r="I29" s="15"/>
      <c r="J29" s="15"/>
    </row>
    <row r="30" spans="1:40" s="3" customFormat="1" x14ac:dyDescent="0.35">
      <c r="B30" s="15"/>
      <c r="C30" s="15"/>
      <c r="D30" s="15"/>
      <c r="E30" s="15"/>
      <c r="F30" s="15"/>
      <c r="G30" s="15"/>
      <c r="H30" s="15"/>
      <c r="I30" s="15"/>
      <c r="J30" s="15"/>
    </row>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row r="35" spans="2:10" s="3" customFormat="1" x14ac:dyDescent="0.35"/>
    <row r="36" spans="2:10" s="3" customFormat="1" x14ac:dyDescent="0.35"/>
    <row r="37" spans="2:10" s="3" customFormat="1" x14ac:dyDescent="0.35"/>
  </sheetData>
  <mergeCells count="38">
    <mergeCell ref="O6:Q6"/>
    <mergeCell ref="N6:N7"/>
    <mergeCell ref="I5:K5"/>
    <mergeCell ref="I6:I7"/>
    <mergeCell ref="J6:J7"/>
    <mergeCell ref="K6:K7"/>
    <mergeCell ref="B26:AC26"/>
    <mergeCell ref="AC4:AC7"/>
    <mergeCell ref="C5:C7"/>
    <mergeCell ref="D5:D7"/>
    <mergeCell ref="F6:H6"/>
    <mergeCell ref="E5:H5"/>
    <mergeCell ref="B4:B7"/>
    <mergeCell ref="C4:K4"/>
    <mergeCell ref="C25:H25"/>
    <mergeCell ref="U25:AB25"/>
    <mergeCell ref="A23:B23"/>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3"/>
  <sheetViews>
    <sheetView zoomScale="90" zoomScaleNormal="90" zoomScaleSheetLayoutView="70" workbookViewId="0">
      <selection activeCell="A13" sqref="A13:A21"/>
    </sheetView>
  </sheetViews>
  <sheetFormatPr defaultColWidth="9.109375" defaultRowHeight="18" x14ac:dyDescent="0.35"/>
  <cols>
    <col min="1" max="1" width="6.5546875" style="3" bestFit="1" customWidth="1"/>
    <col min="2" max="2" width="16.109375" style="3" customWidth="1"/>
    <col min="3" max="3" width="14.77734375" style="3" customWidth="1"/>
    <col min="4" max="9" width="10.6640625" style="3" customWidth="1"/>
    <col min="10" max="10" width="15.6640625" style="3" customWidth="1"/>
    <col min="11"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108</v>
      </c>
      <c r="B3" s="109"/>
      <c r="C3" s="109"/>
      <c r="D3" s="109"/>
      <c r="E3" s="109"/>
      <c r="F3" s="109"/>
      <c r="G3" s="109"/>
      <c r="H3" s="109"/>
      <c r="I3" s="109"/>
      <c r="J3" s="109"/>
      <c r="K3" s="109"/>
      <c r="L3" s="109"/>
      <c r="M3" s="109"/>
      <c r="N3" s="109"/>
    </row>
    <row r="4" spans="1:14" s="5" customFormat="1" ht="28.2" customHeight="1" x14ac:dyDescent="0.5">
      <c r="A4" s="102" t="s">
        <v>2</v>
      </c>
      <c r="B4" s="102" t="s">
        <v>1</v>
      </c>
      <c r="C4" s="96" t="s">
        <v>117</v>
      </c>
      <c r="D4" s="97" t="s">
        <v>19</v>
      </c>
      <c r="E4" s="97" t="s">
        <v>20</v>
      </c>
      <c r="F4" s="93" t="s">
        <v>53</v>
      </c>
      <c r="G4" s="94"/>
      <c r="H4" s="94"/>
      <c r="I4" s="94"/>
      <c r="J4" s="94"/>
      <c r="K4" s="94"/>
      <c r="L4" s="94"/>
      <c r="M4" s="95"/>
      <c r="N4" s="98" t="s">
        <v>116</v>
      </c>
    </row>
    <row r="5" spans="1:14" s="5" customFormat="1" ht="29.25" customHeight="1" x14ac:dyDescent="0.5">
      <c r="A5" s="102"/>
      <c r="B5" s="102"/>
      <c r="C5" s="96"/>
      <c r="D5" s="97"/>
      <c r="E5" s="97"/>
      <c r="F5" s="98" t="s">
        <v>93</v>
      </c>
      <c r="G5" s="98" t="s">
        <v>99</v>
      </c>
      <c r="H5" s="98" t="s">
        <v>95</v>
      </c>
      <c r="I5" s="98" t="s">
        <v>103</v>
      </c>
      <c r="J5" s="98" t="s">
        <v>105</v>
      </c>
      <c r="K5" s="98" t="s">
        <v>104</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23</v>
      </c>
      <c r="D7" s="34"/>
      <c r="E7" s="34">
        <f t="shared" ref="E7:E21" si="0">SUM(F7:M7)</f>
        <v>0</v>
      </c>
      <c r="F7" s="34"/>
      <c r="G7" s="34"/>
      <c r="H7" s="34"/>
      <c r="I7" s="34"/>
      <c r="J7" s="34"/>
      <c r="K7" s="34"/>
      <c r="L7" s="34"/>
      <c r="M7" s="34"/>
      <c r="N7" s="19">
        <f>C7+D7-E7</f>
        <v>23</v>
      </c>
    </row>
    <row r="8" spans="1:14" s="5" customFormat="1" ht="21" customHeight="1" x14ac:dyDescent="0.5">
      <c r="A8" s="18">
        <v>2</v>
      </c>
      <c r="B8" s="68" t="s">
        <v>76</v>
      </c>
      <c r="C8" s="34">
        <v>8</v>
      </c>
      <c r="D8" s="34"/>
      <c r="E8" s="34">
        <f t="shared" si="0"/>
        <v>0</v>
      </c>
      <c r="F8" s="34"/>
      <c r="G8" s="34"/>
      <c r="H8" s="34"/>
      <c r="I8" s="34"/>
      <c r="J8" s="34"/>
      <c r="K8" s="34"/>
      <c r="L8" s="34"/>
      <c r="M8" s="34"/>
      <c r="N8" s="19">
        <f t="shared" ref="N8:N21" si="1">C8+D8-E8</f>
        <v>8</v>
      </c>
    </row>
    <row r="9" spans="1:14" s="5" customFormat="1" ht="21" customHeight="1" x14ac:dyDescent="0.5">
      <c r="A9" s="18">
        <v>3</v>
      </c>
      <c r="B9" s="68" t="s">
        <v>77</v>
      </c>
      <c r="C9" s="34">
        <v>10</v>
      </c>
      <c r="D9" s="34"/>
      <c r="E9" s="34">
        <f t="shared" si="0"/>
        <v>0</v>
      </c>
      <c r="F9" s="34"/>
      <c r="G9" s="34"/>
      <c r="H9" s="34"/>
      <c r="I9" s="34"/>
      <c r="J9" s="34"/>
      <c r="K9" s="34"/>
      <c r="L9" s="34"/>
      <c r="M9" s="34"/>
      <c r="N9" s="19">
        <f t="shared" si="1"/>
        <v>10</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63</v>
      </c>
      <c r="D11" s="34"/>
      <c r="E11" s="34">
        <f t="shared" si="0"/>
        <v>0</v>
      </c>
      <c r="F11" s="34"/>
      <c r="G11" s="34"/>
      <c r="H11" s="34"/>
      <c r="I11" s="34"/>
      <c r="J11" s="34"/>
      <c r="K11" s="34"/>
      <c r="L11" s="34"/>
      <c r="M11" s="34"/>
      <c r="N11" s="19">
        <f t="shared" si="1"/>
        <v>63</v>
      </c>
    </row>
    <row r="12" spans="1:14" s="5" customFormat="1" ht="21" customHeight="1" x14ac:dyDescent="0.5">
      <c r="A12" s="18">
        <v>6</v>
      </c>
      <c r="B12" s="68" t="s">
        <v>80</v>
      </c>
      <c r="C12" s="34">
        <v>9</v>
      </c>
      <c r="D12" s="34"/>
      <c r="E12" s="34">
        <f t="shared" si="0"/>
        <v>1</v>
      </c>
      <c r="F12" s="34"/>
      <c r="G12" s="34"/>
      <c r="H12" s="34"/>
      <c r="I12" s="34">
        <v>1</v>
      </c>
      <c r="J12" s="34"/>
      <c r="K12" s="34"/>
      <c r="L12" s="34"/>
      <c r="M12" s="34"/>
      <c r="N12" s="19">
        <f t="shared" si="1"/>
        <v>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14</v>
      </c>
      <c r="D15" s="34"/>
      <c r="E15" s="34">
        <f t="shared" si="0"/>
        <v>0</v>
      </c>
      <c r="F15" s="34"/>
      <c r="G15" s="34"/>
      <c r="H15" s="34"/>
      <c r="I15" s="34"/>
      <c r="J15" s="34"/>
      <c r="K15" s="34"/>
      <c r="L15" s="34"/>
      <c r="M15" s="34"/>
      <c r="N15" s="19">
        <f t="shared" si="1"/>
        <v>14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118</v>
      </c>
      <c r="C17" s="34">
        <v>61</v>
      </c>
      <c r="D17" s="34"/>
      <c r="E17" s="34">
        <f t="shared" si="0"/>
        <v>0</v>
      </c>
      <c r="F17" s="34"/>
      <c r="G17" s="34"/>
      <c r="H17" s="34"/>
      <c r="I17" s="34"/>
      <c r="J17" s="34"/>
      <c r="K17" s="34"/>
      <c r="L17" s="34"/>
      <c r="M17" s="34"/>
      <c r="N17" s="19">
        <f t="shared" si="1"/>
        <v>61</v>
      </c>
    </row>
    <row r="18" spans="1:14" s="5" customFormat="1" ht="21" customHeight="1" x14ac:dyDescent="0.5">
      <c r="A18" s="18">
        <v>12</v>
      </c>
      <c r="B18" s="68" t="s">
        <v>85</v>
      </c>
      <c r="C18" s="34">
        <v>14</v>
      </c>
      <c r="D18" s="34"/>
      <c r="E18" s="34">
        <f t="shared" si="0"/>
        <v>0</v>
      </c>
      <c r="F18" s="34"/>
      <c r="G18" s="34"/>
      <c r="H18" s="34"/>
      <c r="I18" s="34"/>
      <c r="J18" s="34"/>
      <c r="K18" s="34"/>
      <c r="L18" s="34"/>
      <c r="M18" s="34"/>
      <c r="N18" s="19">
        <f t="shared" si="1"/>
        <v>14</v>
      </c>
    </row>
    <row r="19" spans="1:14" s="5" customFormat="1" ht="21" customHeight="1" x14ac:dyDescent="0.5">
      <c r="A19" s="18">
        <v>13</v>
      </c>
      <c r="B19" s="68" t="s">
        <v>86</v>
      </c>
      <c r="C19" s="33">
        <v>25</v>
      </c>
      <c r="D19" s="33"/>
      <c r="E19" s="34">
        <f t="shared" si="0"/>
        <v>0</v>
      </c>
      <c r="F19" s="33"/>
      <c r="G19" s="33"/>
      <c r="H19" s="33"/>
      <c r="I19" s="33"/>
      <c r="J19" s="33"/>
      <c r="K19" s="33"/>
      <c r="L19" s="33"/>
      <c r="M19" s="33"/>
      <c r="N19" s="19">
        <f t="shared" si="1"/>
        <v>25</v>
      </c>
    </row>
    <row r="20" spans="1:14" s="5" customFormat="1" ht="21" customHeight="1" x14ac:dyDescent="0.5">
      <c r="A20" s="18">
        <v>14</v>
      </c>
      <c r="B20" s="68" t="s">
        <v>87</v>
      </c>
      <c r="C20" s="33">
        <v>6</v>
      </c>
      <c r="D20" s="33"/>
      <c r="E20" s="34">
        <f t="shared" si="0"/>
        <v>0</v>
      </c>
      <c r="F20" s="33"/>
      <c r="G20" s="33"/>
      <c r="H20" s="33"/>
      <c r="I20" s="33"/>
      <c r="J20" s="33"/>
      <c r="K20" s="33"/>
      <c r="L20" s="33"/>
      <c r="M20" s="33"/>
      <c r="N20" s="19">
        <f t="shared" si="1"/>
        <v>6</v>
      </c>
    </row>
    <row r="21" spans="1:14" s="5" customFormat="1" ht="21" customHeight="1" x14ac:dyDescent="0.5">
      <c r="A21" s="18">
        <v>15</v>
      </c>
      <c r="B21" s="68" t="s">
        <v>88</v>
      </c>
      <c r="C21" s="33">
        <v>86</v>
      </c>
      <c r="D21" s="33"/>
      <c r="E21" s="34">
        <f t="shared" si="0"/>
        <v>0</v>
      </c>
      <c r="F21" s="33"/>
      <c r="G21" s="33"/>
      <c r="H21" s="33"/>
      <c r="I21" s="33"/>
      <c r="J21" s="33"/>
      <c r="K21" s="33"/>
      <c r="L21" s="33"/>
      <c r="M21" s="33"/>
      <c r="N21" s="19">
        <f t="shared" si="1"/>
        <v>86</v>
      </c>
    </row>
    <row r="22" spans="1:14" s="21" customFormat="1" ht="21" customHeight="1" x14ac:dyDescent="0.45">
      <c r="A22" s="97" t="s">
        <v>0</v>
      </c>
      <c r="B22" s="97"/>
      <c r="C22" s="31">
        <f>SUM(C7:C21)</f>
        <v>410</v>
      </c>
      <c r="D22" s="31">
        <f t="shared" ref="D22:N22" si="2">SUM(D7:D21)</f>
        <v>0</v>
      </c>
      <c r="E22" s="31">
        <f t="shared" si="2"/>
        <v>1</v>
      </c>
      <c r="F22" s="31">
        <f t="shared" si="2"/>
        <v>0</v>
      </c>
      <c r="G22" s="31">
        <f t="shared" si="2"/>
        <v>0</v>
      </c>
      <c r="H22" s="31">
        <f t="shared" si="2"/>
        <v>0</v>
      </c>
      <c r="I22" s="31">
        <f t="shared" si="2"/>
        <v>1</v>
      </c>
      <c r="J22" s="31">
        <f t="shared" si="2"/>
        <v>0</v>
      </c>
      <c r="K22" s="31">
        <f t="shared" si="2"/>
        <v>0</v>
      </c>
      <c r="L22" s="31">
        <f t="shared" si="2"/>
        <v>0</v>
      </c>
      <c r="M22" s="31">
        <f t="shared" si="2"/>
        <v>0</v>
      </c>
      <c r="N22" s="31">
        <f t="shared" si="2"/>
        <v>409</v>
      </c>
    </row>
    <row r="23" spans="1:14" s="3" customFormat="1" ht="47.25" customHeight="1" x14ac:dyDescent="0.35">
      <c r="B23" s="108" t="s">
        <v>71</v>
      </c>
      <c r="C23" s="108"/>
      <c r="D23" s="108"/>
      <c r="E23" s="108"/>
      <c r="F23" s="55"/>
      <c r="G23" s="74" t="s">
        <v>72</v>
      </c>
      <c r="H23" s="74"/>
      <c r="I23" s="74"/>
      <c r="J23" s="74"/>
      <c r="K23" s="74"/>
      <c r="L23" s="74"/>
      <c r="M23" s="74"/>
      <c r="N23" s="74"/>
    </row>
    <row r="24" spans="1:14" s="3" customFormat="1" ht="111" customHeight="1" x14ac:dyDescent="0.35">
      <c r="B24" s="90" t="s">
        <v>68</v>
      </c>
      <c r="C24" s="90"/>
      <c r="D24" s="90"/>
      <c r="E24" s="90"/>
      <c r="F24" s="90"/>
      <c r="G24" s="90"/>
      <c r="H24" s="90"/>
      <c r="I24" s="90"/>
      <c r="J24" s="90"/>
      <c r="K24" s="90"/>
      <c r="L24" s="90"/>
      <c r="M24" s="90"/>
      <c r="N24" s="90"/>
    </row>
    <row r="25" spans="1:14" s="3" customFormat="1" x14ac:dyDescent="0.35"/>
    <row r="26" spans="1:14" s="3" customFormat="1" ht="18.75" customHeight="1" x14ac:dyDescent="0.35"/>
    <row r="27" spans="1:14" s="3" customFormat="1" ht="18.75" customHeight="1" x14ac:dyDescent="0.35"/>
    <row r="28" spans="1:14" s="3" customFormat="1" ht="18.75" customHeight="1" x14ac:dyDescent="0.35"/>
    <row r="29" spans="1:14" s="3" customFormat="1" x14ac:dyDescent="0.35"/>
    <row r="30" spans="1:14" s="3" customFormat="1" x14ac:dyDescent="0.35">
      <c r="B30" s="15"/>
    </row>
    <row r="31" spans="1:14" s="3" customFormat="1" x14ac:dyDescent="0.35">
      <c r="B31" s="15"/>
    </row>
    <row r="32" spans="1:14" s="3" customFormat="1" x14ac:dyDescent="0.35">
      <c r="B32" s="15"/>
    </row>
    <row r="33" spans="2:2" s="3" customFormat="1" x14ac:dyDescent="0.35">
      <c r="B33" s="15"/>
    </row>
    <row r="34" spans="2:2" s="3" customFormat="1" x14ac:dyDescent="0.35">
      <c r="B34" s="15"/>
    </row>
    <row r="35" spans="2:2" s="3" customFormat="1" x14ac:dyDescent="0.35"/>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sheetData>
  <mergeCells count="22">
    <mergeCell ref="B24:N24"/>
    <mergeCell ref="F5:F6"/>
    <mergeCell ref="G5:G6"/>
    <mergeCell ref="H5:H6"/>
    <mergeCell ref="I5:I6"/>
    <mergeCell ref="J5:J6"/>
    <mergeCell ref="A1:F1"/>
    <mergeCell ref="H1:N1"/>
    <mergeCell ref="B23:E23"/>
    <mergeCell ref="G23:N23"/>
    <mergeCell ref="A3:N3"/>
    <mergeCell ref="A4:A6"/>
    <mergeCell ref="B4:B6"/>
    <mergeCell ref="C4:C6"/>
    <mergeCell ref="D4:D6"/>
    <mergeCell ref="E4:E6"/>
    <mergeCell ref="F4:M4"/>
    <mergeCell ref="N4:N6"/>
    <mergeCell ref="A22:B22"/>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B10" sqref="B10"/>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109</v>
      </c>
      <c r="B3" s="111"/>
      <c r="C3" s="111"/>
      <c r="D3" s="111"/>
      <c r="E3" s="111"/>
      <c r="F3" s="111"/>
      <c r="G3" s="111"/>
      <c r="H3" s="111"/>
      <c r="I3" s="111"/>
      <c r="J3" s="111"/>
      <c r="K3" s="111"/>
      <c r="L3" s="6"/>
      <c r="M3" s="6"/>
    </row>
    <row r="4" spans="1:14" s="9" customFormat="1" ht="21" customHeight="1" x14ac:dyDescent="0.4">
      <c r="A4" s="101" t="s">
        <v>2</v>
      </c>
      <c r="B4" s="101" t="s">
        <v>1</v>
      </c>
      <c r="C4" s="96" t="s">
        <v>117</v>
      </c>
      <c r="D4" s="112" t="s">
        <v>19</v>
      </c>
      <c r="E4" s="112" t="s">
        <v>20</v>
      </c>
      <c r="F4" s="112"/>
      <c r="G4" s="112"/>
      <c r="H4" s="112"/>
      <c r="I4" s="97" t="s">
        <v>116</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118</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87</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K13" sqref="K13"/>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110</v>
      </c>
      <c r="B3" s="109"/>
      <c r="C3" s="109"/>
      <c r="D3" s="109"/>
      <c r="E3" s="109"/>
      <c r="F3" s="109"/>
      <c r="G3" s="109"/>
      <c r="H3" s="109"/>
      <c r="I3" s="109"/>
      <c r="J3" s="109"/>
      <c r="K3" s="109"/>
      <c r="L3" s="109"/>
      <c r="M3" s="109"/>
      <c r="N3" s="109"/>
    </row>
    <row r="4" spans="1:30" s="5" customFormat="1" ht="33.75" customHeight="1" x14ac:dyDescent="0.5">
      <c r="A4" s="101" t="s">
        <v>2</v>
      </c>
      <c r="B4" s="101" t="s">
        <v>1</v>
      </c>
      <c r="C4" s="98" t="s">
        <v>115</v>
      </c>
      <c r="D4" s="97" t="s">
        <v>19</v>
      </c>
      <c r="E4" s="97" t="s">
        <v>20</v>
      </c>
      <c r="F4" s="97" t="s">
        <v>53</v>
      </c>
      <c r="G4" s="97"/>
      <c r="H4" s="97"/>
      <c r="I4" s="97"/>
      <c r="J4" s="97"/>
      <c r="K4" s="97"/>
      <c r="L4" s="97"/>
      <c r="M4" s="97"/>
      <c r="N4" s="96" t="s">
        <v>116</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94</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111</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119</v>
      </c>
      <c r="D5" s="113" t="s">
        <v>19</v>
      </c>
      <c r="E5" s="117" t="s">
        <v>20</v>
      </c>
      <c r="F5" s="118"/>
      <c r="G5" s="118"/>
      <c r="H5" s="119"/>
      <c r="I5" s="120" t="s">
        <v>116</v>
      </c>
      <c r="J5" s="120" t="s">
        <v>119</v>
      </c>
      <c r="K5" s="113" t="s">
        <v>19</v>
      </c>
      <c r="L5" s="117" t="s">
        <v>20</v>
      </c>
      <c r="M5" s="118"/>
      <c r="N5" s="118"/>
      <c r="O5" s="119"/>
      <c r="P5" s="120" t="s">
        <v>116</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96</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98</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3"/>
  <sheetViews>
    <sheetView zoomScale="110" zoomScaleNormal="110" zoomScaleSheetLayoutView="70" workbookViewId="0">
      <selection activeCell="A12" sqref="A12:B12"/>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112</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120</v>
      </c>
      <c r="D5" s="113" t="s">
        <v>19</v>
      </c>
      <c r="E5" s="117" t="s">
        <v>20</v>
      </c>
      <c r="F5" s="118"/>
      <c r="G5" s="118"/>
      <c r="H5" s="119"/>
      <c r="I5" s="120" t="s">
        <v>116</v>
      </c>
      <c r="J5" s="120" t="s">
        <v>120</v>
      </c>
      <c r="K5" s="113" t="s">
        <v>19</v>
      </c>
      <c r="L5" s="117" t="s">
        <v>20</v>
      </c>
      <c r="M5" s="118"/>
      <c r="N5" s="118"/>
      <c r="O5" s="119"/>
      <c r="P5" s="120" t="s">
        <v>116</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92</v>
      </c>
      <c r="N7" s="37" t="s">
        <v>102</v>
      </c>
      <c r="O7" s="37" t="s">
        <v>33</v>
      </c>
      <c r="P7" s="120"/>
      <c r="Q7" s="112"/>
      <c r="R7" s="14"/>
      <c r="S7" s="14"/>
    </row>
    <row r="8" spans="1:19" s="24" customFormat="1" x14ac:dyDescent="0.35">
      <c r="A8" s="25">
        <v>1</v>
      </c>
      <c r="B8" s="70" t="s">
        <v>79</v>
      </c>
      <c r="C8" s="42"/>
      <c r="D8" s="42"/>
      <c r="E8" s="42"/>
      <c r="F8" s="42"/>
      <c r="G8" s="42"/>
      <c r="H8" s="42"/>
      <c r="I8" s="41">
        <f t="shared" ref="I8:I9" si="0">C8+D8-E8</f>
        <v>0</v>
      </c>
      <c r="J8" s="37">
        <v>2</v>
      </c>
      <c r="K8" s="42"/>
      <c r="L8" s="42">
        <f t="shared" ref="L8:L11" si="1">SUM(M8:O8)</f>
        <v>0</v>
      </c>
      <c r="M8" s="37"/>
      <c r="N8" s="37"/>
      <c r="O8" s="37"/>
      <c r="P8" s="37">
        <f t="shared" ref="P8:P11" si="2">J8+K8-L8</f>
        <v>2</v>
      </c>
      <c r="Q8" s="40">
        <f t="shared" ref="Q8:Q11" si="3">P8+I8</f>
        <v>2</v>
      </c>
      <c r="R8" s="14"/>
      <c r="S8" s="14"/>
    </row>
    <row r="9" spans="1:19" s="24" customFormat="1" x14ac:dyDescent="0.35">
      <c r="A9" s="25">
        <v>2</v>
      </c>
      <c r="B9" s="70" t="s">
        <v>83</v>
      </c>
      <c r="C9" s="42"/>
      <c r="D9" s="42"/>
      <c r="E9" s="42"/>
      <c r="F9" s="42"/>
      <c r="G9" s="42"/>
      <c r="H9" s="42"/>
      <c r="I9" s="41">
        <f t="shared" si="0"/>
        <v>0</v>
      </c>
      <c r="J9" s="37">
        <v>1</v>
      </c>
      <c r="K9" s="42"/>
      <c r="L9" s="42">
        <f t="shared" si="1"/>
        <v>0</v>
      </c>
      <c r="M9" s="37"/>
      <c r="N9" s="37"/>
      <c r="O9" s="37"/>
      <c r="P9" s="37">
        <f t="shared" si="2"/>
        <v>1</v>
      </c>
      <c r="Q9" s="40">
        <f t="shared" si="3"/>
        <v>1</v>
      </c>
      <c r="R9" s="14"/>
      <c r="S9" s="14"/>
    </row>
    <row r="10" spans="1:19" s="24" customFormat="1" x14ac:dyDescent="0.35">
      <c r="A10" s="25">
        <v>3</v>
      </c>
      <c r="B10" s="70" t="s">
        <v>118</v>
      </c>
      <c r="C10" s="42"/>
      <c r="D10" s="37"/>
      <c r="E10" s="37"/>
      <c r="F10" s="42"/>
      <c r="G10" s="42"/>
      <c r="H10" s="42"/>
      <c r="I10" s="41">
        <f>C10+D10-E10</f>
        <v>0</v>
      </c>
      <c r="J10" s="37">
        <v>2</v>
      </c>
      <c r="K10" s="37"/>
      <c r="L10" s="42">
        <f t="shared" si="1"/>
        <v>0</v>
      </c>
      <c r="M10" s="37"/>
      <c r="N10" s="37"/>
      <c r="O10" s="37"/>
      <c r="P10" s="37">
        <f t="shared" si="2"/>
        <v>2</v>
      </c>
      <c r="Q10" s="40">
        <f t="shared" si="3"/>
        <v>2</v>
      </c>
      <c r="R10" s="14"/>
      <c r="S10" s="14"/>
    </row>
    <row r="11" spans="1:19" s="14" customFormat="1" x14ac:dyDescent="0.35">
      <c r="A11" s="25">
        <v>4</v>
      </c>
      <c r="B11" s="70" t="s">
        <v>87</v>
      </c>
      <c r="C11" s="39"/>
      <c r="D11" s="39"/>
      <c r="E11" s="39"/>
      <c r="F11" s="39"/>
      <c r="G11" s="39"/>
      <c r="H11" s="39"/>
      <c r="I11" s="41">
        <f t="shared" ref="I11" si="4">C11+D11-E11</f>
        <v>0</v>
      </c>
      <c r="J11" s="39">
        <v>1</v>
      </c>
      <c r="K11" s="39"/>
      <c r="L11" s="42">
        <f t="shared" si="1"/>
        <v>0</v>
      </c>
      <c r="M11" s="39"/>
      <c r="N11" s="39"/>
      <c r="O11" s="39"/>
      <c r="P11" s="37">
        <f t="shared" si="2"/>
        <v>1</v>
      </c>
      <c r="Q11" s="40">
        <f t="shared" si="3"/>
        <v>1</v>
      </c>
    </row>
    <row r="12" spans="1:19" s="26" customFormat="1" ht="24" customHeight="1" x14ac:dyDescent="0.3">
      <c r="A12" s="117" t="s">
        <v>0</v>
      </c>
      <c r="B12" s="119"/>
      <c r="C12" s="40">
        <f>SUM(C8:C11)</f>
        <v>0</v>
      </c>
      <c r="D12" s="40">
        <f>SUM(D8:D11)</f>
        <v>0</v>
      </c>
      <c r="E12" s="40">
        <f>SUM(E8:E11)</f>
        <v>0</v>
      </c>
      <c r="F12" s="40">
        <f>SUM(F8:F11)</f>
        <v>0</v>
      </c>
      <c r="G12" s="40">
        <f>SUM(G8:G11)</f>
        <v>0</v>
      </c>
      <c r="H12" s="40">
        <f>SUM(H8:H11)</f>
        <v>0</v>
      </c>
      <c r="I12" s="40">
        <f>SUM(I8:I11)</f>
        <v>0</v>
      </c>
      <c r="J12" s="40">
        <f>SUM(J8:J11)</f>
        <v>6</v>
      </c>
      <c r="K12" s="40">
        <f>SUM(K8:K11)</f>
        <v>0</v>
      </c>
      <c r="L12" s="40">
        <f>SUM(L8:L11)</f>
        <v>0</v>
      </c>
      <c r="M12" s="40">
        <f>SUM(M8:M11)</f>
        <v>0</v>
      </c>
      <c r="N12" s="40">
        <f>SUM(N8:N11)</f>
        <v>0</v>
      </c>
      <c r="O12" s="40">
        <f>SUM(O8:O11)</f>
        <v>0</v>
      </c>
      <c r="P12" s="40">
        <f>SUM(P8:P11)</f>
        <v>6</v>
      </c>
      <c r="Q12" s="40">
        <f>SUM(Q8:Q11)</f>
        <v>6</v>
      </c>
    </row>
    <row r="13" spans="1:19" s="10" customFormat="1" ht="41.25" customHeight="1" x14ac:dyDescent="0.35">
      <c r="A13" s="108" t="s">
        <v>71</v>
      </c>
      <c r="B13" s="108"/>
      <c r="C13" s="108"/>
      <c r="D13" s="108"/>
      <c r="E13" s="55"/>
      <c r="G13" s="57"/>
      <c r="H13" s="57"/>
      <c r="I13" s="108" t="s">
        <v>72</v>
      </c>
      <c r="J13" s="108"/>
      <c r="K13" s="108"/>
      <c r="L13" s="108"/>
      <c r="M13" s="108"/>
      <c r="N13" s="108"/>
      <c r="O13" s="108"/>
      <c r="P13" s="108"/>
      <c r="Q13" s="108"/>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3" customFormat="1" x14ac:dyDescent="0.35">
      <c r="A19" s="14"/>
      <c r="B19" s="14"/>
      <c r="C19" s="14"/>
      <c r="D19" s="14"/>
      <c r="E19" s="14"/>
      <c r="F19" s="14"/>
      <c r="G19" s="14"/>
      <c r="H19" s="14"/>
      <c r="I19" s="14"/>
      <c r="J19" s="14"/>
      <c r="K19" s="14"/>
      <c r="L19" s="14"/>
      <c r="M19" s="14"/>
      <c r="N19" s="14"/>
      <c r="O19" s="14"/>
      <c r="P19" s="14"/>
      <c r="Q19" s="14"/>
      <c r="R19" s="14"/>
      <c r="S19" s="14"/>
      <c r="T19" s="10"/>
      <c r="U19" s="10"/>
      <c r="V19" s="10"/>
      <c r="W19" s="10"/>
      <c r="X19" s="10"/>
    </row>
    <row r="20" spans="1:24" s="13" customFormat="1" x14ac:dyDescent="0.35">
      <c r="A20" s="14"/>
      <c r="B20" s="14"/>
      <c r="C20" s="14"/>
      <c r="D20" s="14"/>
      <c r="E20" s="14"/>
      <c r="F20" s="14"/>
      <c r="G20" s="14"/>
      <c r="H20" s="14"/>
      <c r="I20" s="14"/>
      <c r="J20" s="14"/>
      <c r="K20" s="14"/>
      <c r="L20" s="14"/>
      <c r="M20" s="14"/>
      <c r="N20" s="14"/>
      <c r="O20" s="14"/>
      <c r="P20" s="14"/>
      <c r="Q20" s="14"/>
      <c r="R20" s="14"/>
      <c r="S20" s="14"/>
      <c r="T20" s="10"/>
      <c r="U20" s="10"/>
      <c r="V20" s="10"/>
      <c r="W20" s="10"/>
      <c r="X20" s="10"/>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sheetData>
  <mergeCells count="23">
    <mergeCell ref="C4:I4"/>
    <mergeCell ref="J4:P4"/>
    <mergeCell ref="Q4:Q7"/>
    <mergeCell ref="C5:C7"/>
    <mergeCell ref="D5:D7"/>
    <mergeCell ref="E5:H5"/>
    <mergeCell ref="I5:I7"/>
    <mergeCell ref="A12:B12"/>
    <mergeCell ref="A1:D1"/>
    <mergeCell ref="F1:Q1"/>
    <mergeCell ref="A13:D13"/>
    <mergeCell ref="I13:Q13"/>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4"/>
  <sheetViews>
    <sheetView zoomScale="110" zoomScaleNormal="110" zoomScaleSheetLayoutView="70" workbookViewId="0">
      <selection activeCell="A12" sqref="A12:XFD12"/>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113</v>
      </c>
      <c r="B3" s="121"/>
      <c r="C3" s="121"/>
      <c r="D3" s="121"/>
      <c r="E3" s="121"/>
      <c r="F3" s="121"/>
      <c r="G3" s="121"/>
      <c r="H3" s="121"/>
      <c r="I3" s="121"/>
      <c r="J3" s="12"/>
      <c r="K3" s="12"/>
    </row>
    <row r="4" spans="1:17" s="24" customFormat="1" ht="18" customHeight="1" x14ac:dyDescent="0.35">
      <c r="A4" s="113" t="s">
        <v>2</v>
      </c>
      <c r="B4" s="113" t="s">
        <v>1</v>
      </c>
      <c r="C4" s="120" t="s">
        <v>120</v>
      </c>
      <c r="D4" s="113" t="s">
        <v>19</v>
      </c>
      <c r="E4" s="117" t="s">
        <v>20</v>
      </c>
      <c r="F4" s="118"/>
      <c r="G4" s="118"/>
      <c r="H4" s="119"/>
      <c r="I4" s="120" t="s">
        <v>116</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101</v>
      </c>
      <c r="G6" s="37" t="s">
        <v>92</v>
      </c>
      <c r="H6" s="37" t="s">
        <v>31</v>
      </c>
      <c r="I6" s="120"/>
      <c r="J6" s="14"/>
      <c r="K6" s="14"/>
    </row>
    <row r="7" spans="1:17" s="24" customFormat="1" ht="34.200000000000003" customHeight="1" x14ac:dyDescent="0.35">
      <c r="A7" s="25">
        <v>1</v>
      </c>
      <c r="B7" s="43" t="s">
        <v>89</v>
      </c>
      <c r="C7" s="42">
        <v>1</v>
      </c>
      <c r="D7" s="42"/>
      <c r="E7" s="42">
        <f>SUM(F7:H7)</f>
        <v>0</v>
      </c>
      <c r="F7" s="37"/>
      <c r="G7" s="37"/>
      <c r="H7" s="37"/>
      <c r="I7" s="41">
        <f>C7+D7-E7</f>
        <v>1</v>
      </c>
      <c r="J7" s="14"/>
      <c r="K7" s="14"/>
    </row>
    <row r="8" spans="1:17" s="24" customFormat="1" ht="21" customHeight="1" x14ac:dyDescent="0.35">
      <c r="A8" s="25">
        <v>3</v>
      </c>
      <c r="B8" s="70" t="s">
        <v>78</v>
      </c>
      <c r="C8" s="42">
        <v>1</v>
      </c>
      <c r="D8" s="42"/>
      <c r="E8" s="42">
        <f t="shared" ref="E8:E12" si="0">SUM(F8:H8)</f>
        <v>0</v>
      </c>
      <c r="F8" s="37"/>
      <c r="G8" s="37"/>
      <c r="H8" s="37"/>
      <c r="I8" s="41">
        <f t="shared" ref="I8:I12" si="1">C8+D8-E8</f>
        <v>1</v>
      </c>
      <c r="J8" s="14"/>
      <c r="K8" s="14"/>
    </row>
    <row r="9" spans="1:17" s="24" customFormat="1" ht="21" customHeight="1" x14ac:dyDescent="0.35">
      <c r="A9" s="25">
        <v>4</v>
      </c>
      <c r="B9" s="70" t="s">
        <v>79</v>
      </c>
      <c r="C9" s="42">
        <v>1</v>
      </c>
      <c r="D9" s="42"/>
      <c r="E9" s="42">
        <f t="shared" si="0"/>
        <v>0</v>
      </c>
      <c r="F9" s="37"/>
      <c r="G9" s="37"/>
      <c r="H9" s="37"/>
      <c r="I9" s="41">
        <f t="shared" si="1"/>
        <v>1</v>
      </c>
      <c r="J9" s="14"/>
      <c r="K9" s="14"/>
    </row>
    <row r="10" spans="1:17" s="24" customFormat="1" ht="21" customHeight="1" x14ac:dyDescent="0.35">
      <c r="A10" s="25">
        <v>5</v>
      </c>
      <c r="B10" s="70" t="s">
        <v>83</v>
      </c>
      <c r="C10" s="42">
        <v>1</v>
      </c>
      <c r="D10" s="42"/>
      <c r="E10" s="42">
        <f t="shared" si="0"/>
        <v>0</v>
      </c>
      <c r="F10" s="37"/>
      <c r="G10" s="37"/>
      <c r="H10" s="37"/>
      <c r="I10" s="41">
        <f t="shared" si="1"/>
        <v>1</v>
      </c>
      <c r="J10" s="14"/>
      <c r="K10" s="14"/>
    </row>
    <row r="11" spans="1:17" s="14" customFormat="1" ht="21" customHeight="1" x14ac:dyDescent="0.35">
      <c r="A11" s="25">
        <v>6</v>
      </c>
      <c r="B11" s="70" t="s">
        <v>118</v>
      </c>
      <c r="C11" s="39">
        <v>2</v>
      </c>
      <c r="D11" s="39"/>
      <c r="E11" s="42">
        <f t="shared" si="0"/>
        <v>0</v>
      </c>
      <c r="F11" s="39"/>
      <c r="G11" s="39"/>
      <c r="H11" s="39"/>
      <c r="I11" s="41">
        <f t="shared" si="1"/>
        <v>2</v>
      </c>
    </row>
    <row r="12" spans="1:17" s="14" customFormat="1" ht="21" customHeight="1" x14ac:dyDescent="0.35">
      <c r="A12" s="25">
        <v>8</v>
      </c>
      <c r="B12" s="70" t="s">
        <v>88</v>
      </c>
      <c r="C12" s="39">
        <v>2</v>
      </c>
      <c r="D12" s="39"/>
      <c r="E12" s="42">
        <f t="shared" si="0"/>
        <v>0</v>
      </c>
      <c r="F12" s="39"/>
      <c r="G12" s="39"/>
      <c r="H12" s="39"/>
      <c r="I12" s="41">
        <f t="shared" si="1"/>
        <v>2</v>
      </c>
    </row>
    <row r="13" spans="1:17" s="26" customFormat="1" ht="21" customHeight="1" x14ac:dyDescent="0.3">
      <c r="A13" s="117" t="s">
        <v>0</v>
      </c>
      <c r="B13" s="119"/>
      <c r="C13" s="40">
        <f>SUM(C7:C12)</f>
        <v>8</v>
      </c>
      <c r="D13" s="40">
        <f>SUM(D7:D12)</f>
        <v>0</v>
      </c>
      <c r="E13" s="40">
        <f>SUM(E7:E12)</f>
        <v>0</v>
      </c>
      <c r="F13" s="40">
        <f>SUM(F7:F12)</f>
        <v>0</v>
      </c>
      <c r="G13" s="40">
        <f>SUM(G7:G12)</f>
        <v>0</v>
      </c>
      <c r="H13" s="40">
        <f>SUM(H7:H12)</f>
        <v>0</v>
      </c>
      <c r="I13" s="40">
        <f>SUM(I7:I12)</f>
        <v>8</v>
      </c>
    </row>
    <row r="14" spans="1:17" s="10" customFormat="1" ht="37.5" customHeight="1" x14ac:dyDescent="0.3">
      <c r="A14" s="108" t="s">
        <v>71</v>
      </c>
      <c r="B14" s="108"/>
      <c r="C14" s="108"/>
      <c r="D14" s="108"/>
      <c r="E14" s="55"/>
      <c r="F14" s="108" t="s">
        <v>72</v>
      </c>
      <c r="G14" s="108"/>
      <c r="H14" s="108"/>
      <c r="I14" s="108"/>
    </row>
    <row r="15" spans="1:17" s="10" customFormat="1" x14ac:dyDescent="0.35">
      <c r="A15" s="14"/>
      <c r="B15" s="14"/>
      <c r="C15" s="14"/>
      <c r="D15" s="14"/>
      <c r="E15" s="14"/>
      <c r="F15" s="14"/>
      <c r="G15" s="14"/>
      <c r="H15" s="14"/>
      <c r="I15" s="14"/>
      <c r="J15" s="14"/>
      <c r="K15" s="14"/>
    </row>
    <row r="16" spans="1:17" s="10" customFormat="1" x14ac:dyDescent="0.35">
      <c r="A16" s="14"/>
      <c r="B16" s="14"/>
      <c r="C16" s="14"/>
      <c r="D16" s="14"/>
      <c r="E16" s="14"/>
      <c r="F16" s="14"/>
      <c r="G16" s="14"/>
      <c r="H16" s="14"/>
      <c r="I16" s="14"/>
      <c r="J16" s="14"/>
      <c r="K16" s="14"/>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3" customFormat="1" x14ac:dyDescent="0.35">
      <c r="A20" s="14"/>
      <c r="B20" s="14"/>
      <c r="C20" s="14"/>
      <c r="D20" s="14"/>
      <c r="E20" s="14"/>
      <c r="F20" s="14"/>
      <c r="G20" s="14"/>
      <c r="H20" s="14"/>
      <c r="I20" s="14"/>
      <c r="J20" s="14"/>
      <c r="K20" s="14"/>
    </row>
    <row r="21" spans="1:11" s="13"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sheetData>
  <mergeCells count="14">
    <mergeCell ref="A14:D14"/>
    <mergeCell ref="F14:I14"/>
    <mergeCell ref="A1:D1"/>
    <mergeCell ref="E1:I1"/>
    <mergeCell ref="I4:I6"/>
    <mergeCell ref="A13:B13"/>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3"/>
  <sheetViews>
    <sheetView tabSelected="1" topLeftCell="A10" zoomScale="80" zoomScaleNormal="80" workbookViewId="0">
      <selection activeCell="P10" sqref="P10"/>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90</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114</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121</v>
      </c>
      <c r="D4" s="96"/>
      <c r="E4" s="96"/>
      <c r="F4" s="96"/>
      <c r="G4" s="96"/>
      <c r="H4" s="96"/>
      <c r="I4" s="96"/>
      <c r="J4" s="96"/>
      <c r="K4" s="96"/>
      <c r="L4" s="105" t="s">
        <v>122</v>
      </c>
      <c r="M4" s="106"/>
      <c r="N4" s="106"/>
      <c r="O4" s="106"/>
      <c r="P4" s="107"/>
      <c r="Q4" s="128" t="s">
        <v>123</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69</v>
      </c>
      <c r="M7" s="62">
        <v>12</v>
      </c>
      <c r="N7" s="72">
        <f t="shared" ref="N7:N18" si="3">M7/L7</f>
        <v>0.17391304347826086</v>
      </c>
      <c r="O7" s="39">
        <f>L7-M7</f>
        <v>57</v>
      </c>
      <c r="P7" s="72">
        <f t="shared" ref="P7:P18" si="4">O7/L7</f>
        <v>0.82608695652173914</v>
      </c>
      <c r="Q7" s="60">
        <v>2</v>
      </c>
      <c r="R7" s="62"/>
      <c r="S7" s="72"/>
      <c r="T7" s="39">
        <f>Q7-R7</f>
        <v>2</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0" si="5">F8-H8</f>
        <v>16</v>
      </c>
      <c r="K8" s="72">
        <f t="shared" si="2"/>
        <v>0.76190476190476186</v>
      </c>
      <c r="L8" s="60">
        <v>25</v>
      </c>
      <c r="M8" s="62">
        <v>6</v>
      </c>
      <c r="N8" s="72">
        <f t="shared" si="3"/>
        <v>0.24</v>
      </c>
      <c r="O8" s="39">
        <f t="shared" ref="O8:O22" si="6">L8-M8</f>
        <v>19</v>
      </c>
      <c r="P8" s="72">
        <f t="shared" si="4"/>
        <v>0.76</v>
      </c>
      <c r="Q8" s="60"/>
      <c r="R8" s="62"/>
      <c r="S8" s="72"/>
      <c r="T8" s="39">
        <f t="shared" ref="T8:T22"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19" si="8">L10+Q10</f>
        <v>37</v>
      </c>
      <c r="G10" s="71">
        <f t="shared" si="0"/>
        <v>0.75510204081632648</v>
      </c>
      <c r="H10" s="62">
        <v>6</v>
      </c>
      <c r="I10" s="72">
        <f t="shared" si="1"/>
        <v>0.16216216216216217</v>
      </c>
      <c r="J10" s="39">
        <f t="shared" si="5"/>
        <v>31</v>
      </c>
      <c r="K10" s="72">
        <f t="shared" si="2"/>
        <v>0.83783783783783783</v>
      </c>
      <c r="L10" s="60">
        <v>37</v>
      </c>
      <c r="M10" s="62">
        <v>6</v>
      </c>
      <c r="N10" s="72">
        <f t="shared" si="3"/>
        <v>0.16216216216216217</v>
      </c>
      <c r="O10" s="39">
        <f t="shared" si="6"/>
        <v>31</v>
      </c>
      <c r="P10" s="72">
        <f t="shared" si="4"/>
        <v>0.83783783783783783</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v>35</v>
      </c>
      <c r="G12" s="71">
        <f t="shared" si="0"/>
        <v>1</v>
      </c>
      <c r="H12" s="62">
        <v>4</v>
      </c>
      <c r="I12" s="72">
        <f t="shared" si="1"/>
        <v>0.11428571428571428</v>
      </c>
      <c r="J12" s="39">
        <f t="shared" si="5"/>
        <v>31</v>
      </c>
      <c r="K12" s="72">
        <f t="shared" si="2"/>
        <v>0.88571428571428568</v>
      </c>
      <c r="L12" s="60">
        <v>49</v>
      </c>
      <c r="M12" s="62">
        <v>4</v>
      </c>
      <c r="N12" s="72">
        <f t="shared" si="3"/>
        <v>8.1632653061224483E-2</v>
      </c>
      <c r="O12" s="39">
        <f t="shared" si="6"/>
        <v>45</v>
      </c>
      <c r="P12" s="72">
        <f t="shared" si="4"/>
        <v>0.91836734693877553</v>
      </c>
      <c r="Q12" s="60">
        <v>1</v>
      </c>
      <c r="R12" s="62"/>
      <c r="S12" s="72"/>
      <c r="T12" s="39">
        <f t="shared" si="7"/>
        <v>1</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56</v>
      </c>
      <c r="M15" s="62">
        <v>6</v>
      </c>
      <c r="N15" s="72">
        <f t="shared" si="3"/>
        <v>0.10714285714285714</v>
      </c>
      <c r="O15" s="39">
        <f t="shared" si="6"/>
        <v>50</v>
      </c>
      <c r="P15" s="72">
        <f t="shared" si="4"/>
        <v>0.8928571428571429</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118</v>
      </c>
      <c r="C17" s="59">
        <v>64</v>
      </c>
      <c r="D17" s="59">
        <v>17</v>
      </c>
      <c r="E17" s="60">
        <v>81</v>
      </c>
      <c r="F17" s="60">
        <v>81</v>
      </c>
      <c r="G17" s="71">
        <f t="shared" si="0"/>
        <v>1</v>
      </c>
      <c r="H17" s="62">
        <v>7</v>
      </c>
      <c r="I17" s="72">
        <f t="shared" si="1"/>
        <v>8.6419753086419748E-2</v>
      </c>
      <c r="J17" s="39">
        <f t="shared" si="5"/>
        <v>74</v>
      </c>
      <c r="K17" s="72">
        <f t="shared" si="2"/>
        <v>0.9135802469135802</v>
      </c>
      <c r="L17" s="60">
        <v>89</v>
      </c>
      <c r="M17" s="62">
        <v>11</v>
      </c>
      <c r="N17" s="72">
        <f t="shared" si="3"/>
        <v>0.12359550561797752</v>
      </c>
      <c r="O17" s="39">
        <f t="shared" si="6"/>
        <v>78</v>
      </c>
      <c r="P17" s="72">
        <f t="shared" si="4"/>
        <v>0.8764044943820225</v>
      </c>
      <c r="Q17" s="60"/>
      <c r="R17" s="62"/>
      <c r="S17" s="72"/>
      <c r="T17" s="39">
        <f t="shared" si="7"/>
        <v>0</v>
      </c>
      <c r="U17" s="61"/>
    </row>
    <row r="18" spans="1:23" s="29" customFormat="1" ht="18" x14ac:dyDescent="0.35">
      <c r="A18" s="19">
        <v>12</v>
      </c>
      <c r="B18" s="64" t="s">
        <v>85</v>
      </c>
      <c r="C18" s="59">
        <v>38</v>
      </c>
      <c r="D18" s="59">
        <v>8</v>
      </c>
      <c r="E18" s="60">
        <v>46</v>
      </c>
      <c r="F18" s="60">
        <v>46</v>
      </c>
      <c r="G18" s="71">
        <f t="shared" si="0"/>
        <v>1</v>
      </c>
      <c r="H18" s="62">
        <v>10</v>
      </c>
      <c r="I18" s="72">
        <f t="shared" si="1"/>
        <v>0.21739130434782608</v>
      </c>
      <c r="J18" s="39">
        <f t="shared" si="5"/>
        <v>36</v>
      </c>
      <c r="K18" s="72">
        <f t="shared" si="2"/>
        <v>0.78260869565217395</v>
      </c>
      <c r="L18" s="60">
        <v>59</v>
      </c>
      <c r="M18" s="62">
        <v>13</v>
      </c>
      <c r="N18" s="72">
        <f t="shared" si="3"/>
        <v>0.22033898305084745</v>
      </c>
      <c r="O18" s="39">
        <f t="shared" si="6"/>
        <v>46</v>
      </c>
      <c r="P18" s="72">
        <f t="shared" si="4"/>
        <v>0.77966101694915257</v>
      </c>
      <c r="Q18" s="60"/>
      <c r="R18" s="62"/>
      <c r="S18" s="72"/>
      <c r="T18" s="39">
        <f t="shared" si="7"/>
        <v>0</v>
      </c>
      <c r="U18" s="61"/>
    </row>
    <row r="19" spans="1:23" s="30" customFormat="1" ht="18" x14ac:dyDescent="0.35">
      <c r="A19" s="19">
        <v>13</v>
      </c>
      <c r="B19" s="64" t="s">
        <v>86</v>
      </c>
      <c r="C19" s="59">
        <v>17</v>
      </c>
      <c r="D19" s="59">
        <v>22</v>
      </c>
      <c r="E19" s="60">
        <v>39</v>
      </c>
      <c r="F19" s="60">
        <f t="shared" si="8"/>
        <v>37</v>
      </c>
      <c r="G19" s="71">
        <f t="shared" ref="G19:G20" si="9">F19/E19</f>
        <v>0.94871794871794868</v>
      </c>
      <c r="H19" s="62">
        <v>4</v>
      </c>
      <c r="I19" s="72">
        <f t="shared" ref="I19:I20" si="10">H19/F19</f>
        <v>0.10810810810810811</v>
      </c>
      <c r="J19" s="39">
        <f t="shared" si="5"/>
        <v>33</v>
      </c>
      <c r="K19" s="72">
        <f t="shared" ref="K19:K20" si="11">J19/F19</f>
        <v>0.89189189189189189</v>
      </c>
      <c r="L19" s="60">
        <v>37</v>
      </c>
      <c r="M19" s="62">
        <v>6</v>
      </c>
      <c r="N19" s="72">
        <f t="shared" ref="N19:N22" si="12">M19/L19</f>
        <v>0.16216216216216217</v>
      </c>
      <c r="O19" s="39">
        <f t="shared" si="6"/>
        <v>31</v>
      </c>
      <c r="P19" s="72">
        <f t="shared" ref="P19:P22" si="13">O19/L19</f>
        <v>0.83783783783783783</v>
      </c>
      <c r="Q19" s="60"/>
      <c r="R19" s="62"/>
      <c r="S19" s="72"/>
      <c r="T19" s="39">
        <f t="shared" si="7"/>
        <v>0</v>
      </c>
      <c r="U19" s="61"/>
      <c r="V19" s="29"/>
      <c r="W19" s="29"/>
    </row>
    <row r="20" spans="1:23" s="29" customFormat="1" ht="18" x14ac:dyDescent="0.35">
      <c r="A20" s="19">
        <v>14</v>
      </c>
      <c r="B20" s="64" t="s">
        <v>87</v>
      </c>
      <c r="C20" s="59">
        <v>19</v>
      </c>
      <c r="D20" s="59"/>
      <c r="E20" s="60">
        <v>19</v>
      </c>
      <c r="F20" s="60">
        <v>19</v>
      </c>
      <c r="G20" s="71">
        <f t="shared" si="9"/>
        <v>1</v>
      </c>
      <c r="H20" s="62">
        <v>0</v>
      </c>
      <c r="I20" s="72">
        <f t="shared" si="10"/>
        <v>0</v>
      </c>
      <c r="J20" s="39">
        <f t="shared" si="5"/>
        <v>19</v>
      </c>
      <c r="K20" s="72">
        <f t="shared" si="11"/>
        <v>1</v>
      </c>
      <c r="L20" s="60">
        <v>20</v>
      </c>
      <c r="M20" s="62">
        <v>1</v>
      </c>
      <c r="N20" s="72">
        <f t="shared" si="12"/>
        <v>0.05</v>
      </c>
      <c r="O20" s="39">
        <f t="shared" si="6"/>
        <v>19</v>
      </c>
      <c r="P20" s="72">
        <f t="shared" si="13"/>
        <v>0.95</v>
      </c>
      <c r="Q20" s="60"/>
      <c r="R20" s="62"/>
      <c r="S20" s="72"/>
      <c r="T20" s="39">
        <f t="shared" si="7"/>
        <v>0</v>
      </c>
      <c r="U20" s="61"/>
    </row>
    <row r="21" spans="1:23" s="29" customFormat="1" ht="18" x14ac:dyDescent="0.35">
      <c r="A21" s="19">
        <v>15</v>
      </c>
      <c r="B21" s="64" t="s">
        <v>88</v>
      </c>
      <c r="C21" s="59">
        <v>129</v>
      </c>
      <c r="D21" s="59"/>
      <c r="E21" s="60">
        <v>129</v>
      </c>
      <c r="F21" s="60">
        <f t="shared" ref="F21:F22" si="14">L21+Q21</f>
        <v>105</v>
      </c>
      <c r="G21" s="71">
        <f t="shared" ref="G21:G22" si="15">F21/E21</f>
        <v>0.81395348837209303</v>
      </c>
      <c r="H21" s="62">
        <v>34</v>
      </c>
      <c r="I21" s="72">
        <f t="shared" ref="I21:I22" si="16">H21/F21</f>
        <v>0.32380952380952382</v>
      </c>
      <c r="J21" s="39">
        <f t="shared" ref="J21:J22" si="17">F21-H21</f>
        <v>71</v>
      </c>
      <c r="K21" s="72">
        <f t="shared" ref="K21:K22" si="18">J21/F21</f>
        <v>0.67619047619047623</v>
      </c>
      <c r="L21" s="60">
        <v>105</v>
      </c>
      <c r="M21" s="62">
        <v>47</v>
      </c>
      <c r="N21" s="72">
        <f t="shared" ref="N21" si="19">M21/L21</f>
        <v>0.44761904761904764</v>
      </c>
      <c r="O21" s="39">
        <f t="shared" ref="O21" si="20">L21-M21</f>
        <v>58</v>
      </c>
      <c r="P21" s="72">
        <f t="shared" ref="P21" si="21">O21/L21</f>
        <v>0.55238095238095242</v>
      </c>
      <c r="Q21" s="60"/>
      <c r="R21" s="62"/>
      <c r="S21" s="61"/>
      <c r="T21" s="39">
        <f t="shared" si="7"/>
        <v>0</v>
      </c>
      <c r="U21" s="61"/>
    </row>
    <row r="22" spans="1:23" s="30" customFormat="1" ht="18" x14ac:dyDescent="0.35">
      <c r="A22" s="19">
        <v>16</v>
      </c>
      <c r="B22" s="64" t="s">
        <v>91</v>
      </c>
      <c r="C22" s="59">
        <v>0</v>
      </c>
      <c r="D22" s="59">
        <v>11</v>
      </c>
      <c r="E22" s="60">
        <f>D22</f>
        <v>11</v>
      </c>
      <c r="F22" s="60">
        <f t="shared" si="14"/>
        <v>11</v>
      </c>
      <c r="G22" s="71">
        <f t="shared" si="15"/>
        <v>1</v>
      </c>
      <c r="H22" s="62">
        <v>0</v>
      </c>
      <c r="I22" s="72">
        <f t="shared" si="16"/>
        <v>0</v>
      </c>
      <c r="J22" s="39">
        <f t="shared" si="17"/>
        <v>11</v>
      </c>
      <c r="K22" s="72">
        <f t="shared" si="18"/>
        <v>1</v>
      </c>
      <c r="L22" s="60">
        <v>11</v>
      </c>
      <c r="M22" s="62">
        <v>5</v>
      </c>
      <c r="N22" s="72">
        <f t="shared" si="12"/>
        <v>0.45454545454545453</v>
      </c>
      <c r="O22" s="39">
        <f t="shared" si="6"/>
        <v>6</v>
      </c>
      <c r="P22" s="72">
        <f t="shared" si="13"/>
        <v>0.54545454545454541</v>
      </c>
      <c r="Q22" s="60"/>
      <c r="R22" s="62"/>
      <c r="S22" s="61"/>
      <c r="T22" s="39">
        <f t="shared" si="7"/>
        <v>0</v>
      </c>
      <c r="U22" s="61"/>
      <c r="V22" s="29"/>
      <c r="W22" s="29"/>
    </row>
    <row r="23" spans="1:23" s="30" customFormat="1" ht="36.75" customHeight="1" x14ac:dyDescent="0.35">
      <c r="A23" s="96" t="s">
        <v>5</v>
      </c>
      <c r="B23" s="96"/>
      <c r="C23" s="31">
        <f>SUM(C7:C22)</f>
        <v>518</v>
      </c>
      <c r="D23" s="31">
        <f t="shared" ref="D23:T23" si="22">SUM(D7:D22)</f>
        <v>197</v>
      </c>
      <c r="E23" s="31">
        <f t="shared" si="22"/>
        <v>715</v>
      </c>
      <c r="F23" s="31">
        <f t="shared" si="22"/>
        <v>657</v>
      </c>
      <c r="G23" s="63">
        <f>F23/E23</f>
        <v>0.9188811188811189</v>
      </c>
      <c r="H23" s="31">
        <f t="shared" si="22"/>
        <v>102</v>
      </c>
      <c r="I23" s="63">
        <f>H23/F23</f>
        <v>0.15525114155251141</v>
      </c>
      <c r="J23" s="31">
        <f t="shared" si="22"/>
        <v>555</v>
      </c>
      <c r="K23" s="63">
        <f>J23/F23</f>
        <v>0.84474885844748859</v>
      </c>
      <c r="L23" s="31">
        <f t="shared" si="22"/>
        <v>735</v>
      </c>
      <c r="M23" s="31">
        <f t="shared" si="22"/>
        <v>149</v>
      </c>
      <c r="N23" s="63">
        <f>M23/L23</f>
        <v>0.20272108843537415</v>
      </c>
      <c r="O23" s="31">
        <f t="shared" si="22"/>
        <v>586</v>
      </c>
      <c r="P23" s="63">
        <f>O23/L23</f>
        <v>0.79727891156462583</v>
      </c>
      <c r="Q23" s="31">
        <f t="shared" si="22"/>
        <v>3</v>
      </c>
      <c r="R23" s="31">
        <f t="shared" si="22"/>
        <v>0</v>
      </c>
      <c r="S23" s="61">
        <f>R23/Q23</f>
        <v>0</v>
      </c>
      <c r="T23" s="31">
        <f t="shared" si="22"/>
        <v>3</v>
      </c>
      <c r="U23" s="63">
        <f>T23/Q23</f>
        <v>1</v>
      </c>
      <c r="V23" s="29"/>
      <c r="W23" s="29"/>
    </row>
    <row r="24" spans="1:23" s="29" customFormat="1" ht="36.75" customHeight="1" x14ac:dyDescent="0.35">
      <c r="A24" s="124" t="s">
        <v>70</v>
      </c>
      <c r="B24" s="124"/>
      <c r="C24" s="124"/>
      <c r="D24" s="124"/>
      <c r="E24" s="124"/>
      <c r="F24" s="124"/>
      <c r="G24" s="124"/>
      <c r="H24" s="124"/>
      <c r="I24" s="124"/>
      <c r="J24" s="124"/>
      <c r="K24" s="124"/>
      <c r="L24" s="124"/>
      <c r="M24" s="124"/>
      <c r="N24" s="124"/>
      <c r="O24" s="124"/>
      <c r="P24" s="124"/>
      <c r="Q24" s="124"/>
      <c r="R24" s="124"/>
      <c r="S24" s="124"/>
      <c r="T24" s="124"/>
      <c r="U24" s="124"/>
    </row>
    <row r="25" spans="1:23" s="8" customFormat="1" ht="42" customHeight="1" x14ac:dyDescent="0.3">
      <c r="A25" s="74" t="s">
        <v>71</v>
      </c>
      <c r="B25" s="74"/>
      <c r="C25" s="74"/>
      <c r="D25" s="74"/>
      <c r="E25" s="74"/>
      <c r="F25" s="74"/>
      <c r="G25" s="74"/>
      <c r="H25" s="74"/>
      <c r="I25" s="74"/>
      <c r="J25" s="74"/>
      <c r="K25" s="74"/>
      <c r="L25" s="74"/>
      <c r="M25" s="74"/>
      <c r="N25" s="74" t="s">
        <v>72</v>
      </c>
      <c r="O25" s="74"/>
      <c r="P25" s="74"/>
      <c r="Q25" s="74"/>
      <c r="R25" s="74"/>
      <c r="S25" s="74"/>
      <c r="T25" s="74"/>
      <c r="U25" s="74"/>
    </row>
    <row r="26" spans="1:23" s="8" customFormat="1" x14ac:dyDescent="0.3"/>
    <row r="27" spans="1:23" s="8" customFormat="1" x14ac:dyDescent="0.3"/>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sheetData>
  <mergeCells count="23">
    <mergeCell ref="C4:K4"/>
    <mergeCell ref="L4:P4"/>
    <mergeCell ref="Q4:U4"/>
    <mergeCell ref="C5:E5"/>
    <mergeCell ref="F5:G5"/>
    <mergeCell ref="H5:I5"/>
    <mergeCell ref="J5:K5"/>
    <mergeCell ref="J1:U1"/>
    <mergeCell ref="A1:I1"/>
    <mergeCell ref="A23:B23"/>
    <mergeCell ref="A24:U24"/>
    <mergeCell ref="J25:M25"/>
    <mergeCell ref="N25:U25"/>
    <mergeCell ref="A25:I25"/>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2025-01-16T01:41:40Z</dcterms:modified>
</cp:coreProperties>
</file>